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c5a52a4f5eb039f/Documents/"/>
    </mc:Choice>
  </mc:AlternateContent>
  <xr:revisionPtr revIDLastSave="214" documentId="8_{B617F345-1D9E-46B8-B03B-476283247F7B}" xr6:coauthVersionLast="47" xr6:coauthVersionMax="47" xr10:uidLastSave="{8FC227F4-4C56-4163-B13E-0AE3DC7CB6AE}"/>
  <bookViews>
    <workbookView xWindow="-108" yWindow="-108" windowWidth="23256" windowHeight="12456" xr2:uid="{03705EEC-27A7-4882-A269-8F5ACD78D624}"/>
  </bookViews>
  <sheets>
    <sheet name="SATURDAY" sheetId="1" r:id="rId1"/>
    <sheet name=" SUNDAY " sheetId="9" r:id="rId2"/>
    <sheet name="INCOME-EXPENSES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4" l="1"/>
  <c r="F3" i="4"/>
  <c r="K30" i="9"/>
  <c r="L30" i="9"/>
  <c r="M30" i="9"/>
  <c r="N30" i="9"/>
  <c r="F30" i="9"/>
  <c r="G30" i="9"/>
  <c r="J30" i="9" s="1"/>
  <c r="N30" i="1"/>
  <c r="M30" i="1"/>
  <c r="L30" i="1"/>
  <c r="K30" i="1"/>
  <c r="G30" i="1"/>
  <c r="J30" i="1" s="1"/>
  <c r="F30" i="1"/>
  <c r="I35" i="9"/>
  <c r="N33" i="9"/>
  <c r="M33" i="9"/>
  <c r="L33" i="9"/>
  <c r="K33" i="9"/>
  <c r="G33" i="9"/>
  <c r="J33" i="9" s="1"/>
  <c r="F33" i="9"/>
  <c r="N32" i="9"/>
  <c r="L32" i="9"/>
  <c r="K32" i="9"/>
  <c r="J32" i="9"/>
  <c r="G32" i="9"/>
  <c r="F32" i="9"/>
  <c r="M32" i="9" s="1"/>
  <c r="N31" i="9"/>
  <c r="L31" i="9"/>
  <c r="K31" i="9"/>
  <c r="G31" i="9"/>
  <c r="J31" i="9" s="1"/>
  <c r="F31" i="9"/>
  <c r="M31" i="9" s="1"/>
  <c r="N29" i="9"/>
  <c r="L29" i="9"/>
  <c r="K29" i="9"/>
  <c r="J29" i="9"/>
  <c r="G29" i="9"/>
  <c r="F29" i="9"/>
  <c r="M29" i="9" s="1"/>
  <c r="N28" i="9"/>
  <c r="M28" i="9"/>
  <c r="L28" i="9"/>
  <c r="K28" i="9"/>
  <c r="G28" i="9"/>
  <c r="J28" i="9" s="1"/>
  <c r="F28" i="9"/>
  <c r="N27" i="9"/>
  <c r="M27" i="9"/>
  <c r="L27" i="9"/>
  <c r="K27" i="9"/>
  <c r="G27" i="9"/>
  <c r="J27" i="9" s="1"/>
  <c r="F27" i="9"/>
  <c r="N26" i="9"/>
  <c r="M26" i="9"/>
  <c r="L26" i="9"/>
  <c r="K26" i="9"/>
  <c r="G26" i="9"/>
  <c r="J26" i="9" s="1"/>
  <c r="F26" i="9"/>
  <c r="N25" i="9"/>
  <c r="L25" i="9"/>
  <c r="K25" i="9"/>
  <c r="G25" i="9"/>
  <c r="J25" i="9" s="1"/>
  <c r="F25" i="9"/>
  <c r="M25" i="9" s="1"/>
  <c r="I21" i="9"/>
  <c r="N19" i="9"/>
  <c r="L19" i="9"/>
  <c r="K19" i="9"/>
  <c r="G19" i="9"/>
  <c r="J19" i="9" s="1"/>
  <c r="F19" i="9"/>
  <c r="M19" i="9" s="1"/>
  <c r="N18" i="9"/>
  <c r="L18" i="9"/>
  <c r="K18" i="9"/>
  <c r="J18" i="9"/>
  <c r="G18" i="9"/>
  <c r="F18" i="9"/>
  <c r="M18" i="9" s="1"/>
  <c r="N17" i="9"/>
  <c r="M17" i="9"/>
  <c r="L17" i="9"/>
  <c r="K17" i="9"/>
  <c r="J17" i="9"/>
  <c r="G17" i="9"/>
  <c r="F17" i="9"/>
  <c r="N16" i="9"/>
  <c r="L16" i="9"/>
  <c r="K16" i="9"/>
  <c r="G16" i="9"/>
  <c r="J16" i="9" s="1"/>
  <c r="F16" i="9"/>
  <c r="M16" i="9" s="1"/>
  <c r="N15" i="9"/>
  <c r="L15" i="9"/>
  <c r="K15" i="9"/>
  <c r="G15" i="9"/>
  <c r="J15" i="9" s="1"/>
  <c r="F15" i="9"/>
  <c r="M15" i="9" s="1"/>
  <c r="N14" i="9"/>
  <c r="L14" i="9"/>
  <c r="K14" i="9"/>
  <c r="G14" i="9"/>
  <c r="J14" i="9" s="1"/>
  <c r="F14" i="9"/>
  <c r="M14" i="9" s="1"/>
  <c r="N13" i="9"/>
  <c r="M13" i="9"/>
  <c r="L13" i="9"/>
  <c r="K13" i="9"/>
  <c r="G13" i="9"/>
  <c r="J13" i="9" s="1"/>
  <c r="F13" i="9"/>
  <c r="N12" i="9"/>
  <c r="L12" i="9"/>
  <c r="K12" i="9"/>
  <c r="J12" i="9"/>
  <c r="G12" i="9"/>
  <c r="F12" i="9"/>
  <c r="M12" i="9" s="1"/>
  <c r="N11" i="9"/>
  <c r="L11" i="9"/>
  <c r="K11" i="9"/>
  <c r="G11" i="9"/>
  <c r="J11" i="9" s="1"/>
  <c r="F11" i="9"/>
  <c r="M11" i="9" s="1"/>
  <c r="N10" i="9"/>
  <c r="L10" i="9"/>
  <c r="K10" i="9"/>
  <c r="G10" i="9"/>
  <c r="J10" i="9" s="1"/>
  <c r="F10" i="9"/>
  <c r="M10" i="9" s="1"/>
  <c r="I7" i="9"/>
  <c r="N5" i="9"/>
  <c r="L5" i="9"/>
  <c r="K5" i="9"/>
  <c r="J5" i="9"/>
  <c r="G5" i="9"/>
  <c r="F5" i="9"/>
  <c r="M5" i="9" s="1"/>
  <c r="N4" i="9"/>
  <c r="L4" i="9"/>
  <c r="K4" i="9"/>
  <c r="G4" i="9"/>
  <c r="J4" i="9" s="1"/>
  <c r="F4" i="9"/>
  <c r="M4" i="9" s="1"/>
  <c r="N3" i="9"/>
  <c r="L3" i="9"/>
  <c r="K3" i="9"/>
  <c r="G3" i="9"/>
  <c r="J3" i="9" s="1"/>
  <c r="F3" i="9"/>
  <c r="M3" i="9" s="1"/>
  <c r="N2" i="9"/>
  <c r="L2" i="9"/>
  <c r="K2" i="9"/>
  <c r="G2" i="9"/>
  <c r="J2" i="9" s="1"/>
  <c r="F2" i="9"/>
  <c r="M2" i="9" s="1"/>
  <c r="N15" i="1"/>
  <c r="L15" i="1"/>
  <c r="K15" i="1"/>
  <c r="F15" i="1"/>
  <c r="M15" i="1" s="1"/>
  <c r="G15" i="1"/>
  <c r="J15" i="1" s="1"/>
  <c r="K2" i="1"/>
  <c r="K3" i="1"/>
  <c r="K4" i="1"/>
  <c r="K5" i="1"/>
  <c r="K10" i="1"/>
  <c r="K11" i="1"/>
  <c r="K12" i="1"/>
  <c r="K13" i="1"/>
  <c r="K14" i="1"/>
  <c r="K16" i="1"/>
  <c r="K17" i="1"/>
  <c r="K18" i="1"/>
  <c r="K19" i="1"/>
  <c r="F25" i="1"/>
  <c r="M25" i="1" s="1"/>
  <c r="F26" i="1"/>
  <c r="M26" i="1" s="1"/>
  <c r="F27" i="1"/>
  <c r="M27" i="1" s="1"/>
  <c r="F31" i="1"/>
  <c r="M31" i="1" s="1"/>
  <c r="F29" i="1"/>
  <c r="M29" i="1" s="1"/>
  <c r="F28" i="1"/>
  <c r="M28" i="1" s="1"/>
  <c r="F32" i="1"/>
  <c r="M32" i="1" s="1"/>
  <c r="F33" i="1"/>
  <c r="M33" i="1" s="1"/>
  <c r="F10" i="1"/>
  <c r="M10" i="1" s="1"/>
  <c r="F11" i="1"/>
  <c r="M11" i="1" s="1"/>
  <c r="F12" i="1"/>
  <c r="M12" i="1" s="1"/>
  <c r="F13" i="1"/>
  <c r="M13" i="1" s="1"/>
  <c r="F14" i="1"/>
  <c r="M14" i="1" s="1"/>
  <c r="F16" i="1"/>
  <c r="M16" i="1" s="1"/>
  <c r="F17" i="1"/>
  <c r="M17" i="1" s="1"/>
  <c r="F18" i="1"/>
  <c r="M18" i="1" s="1"/>
  <c r="F19" i="1"/>
  <c r="M19" i="1" s="1"/>
  <c r="F2" i="1"/>
  <c r="M2" i="1" s="1"/>
  <c r="F3" i="1"/>
  <c r="M3" i="1" s="1"/>
  <c r="F4" i="1"/>
  <c r="M4" i="1" s="1"/>
  <c r="F5" i="1"/>
  <c r="M5" i="1" s="1"/>
  <c r="L25" i="1"/>
  <c r="L26" i="1"/>
  <c r="L27" i="1"/>
  <c r="L31" i="1"/>
  <c r="L29" i="1"/>
  <c r="L28" i="1"/>
  <c r="L32" i="1"/>
  <c r="L33" i="1"/>
  <c r="L10" i="1"/>
  <c r="L11" i="1"/>
  <c r="L12" i="1"/>
  <c r="L13" i="1"/>
  <c r="L14" i="1"/>
  <c r="L16" i="1"/>
  <c r="L17" i="1"/>
  <c r="L18" i="1"/>
  <c r="L19" i="1"/>
  <c r="L2" i="1"/>
  <c r="L3" i="1"/>
  <c r="L4" i="1"/>
  <c r="L5" i="1"/>
  <c r="G10" i="1"/>
  <c r="J10" i="1" s="1"/>
  <c r="G11" i="1"/>
  <c r="J11" i="1" s="1"/>
  <c r="G12" i="1"/>
  <c r="J12" i="1" s="1"/>
  <c r="G13" i="1"/>
  <c r="J13" i="1" s="1"/>
  <c r="G14" i="1"/>
  <c r="J14" i="1" s="1"/>
  <c r="G16" i="1"/>
  <c r="J16" i="1" s="1"/>
  <c r="G17" i="1"/>
  <c r="J17" i="1" s="1"/>
  <c r="G18" i="1"/>
  <c r="J18" i="1" s="1"/>
  <c r="G19" i="1"/>
  <c r="J19" i="1" s="1"/>
  <c r="G2" i="1"/>
  <c r="J2" i="1" s="1"/>
  <c r="G3" i="1"/>
  <c r="J3" i="1" s="1"/>
  <c r="G4" i="1"/>
  <c r="J4" i="1" s="1"/>
  <c r="G5" i="1"/>
  <c r="J5" i="1" s="1"/>
  <c r="G25" i="1"/>
  <c r="J25" i="1" s="1"/>
  <c r="G26" i="1"/>
  <c r="J26" i="1" s="1"/>
  <c r="G27" i="1"/>
  <c r="J27" i="1" s="1"/>
  <c r="G31" i="1"/>
  <c r="J31" i="1" s="1"/>
  <c r="G29" i="1"/>
  <c r="J29" i="1" s="1"/>
  <c r="G28" i="1"/>
  <c r="J28" i="1" s="1"/>
  <c r="G32" i="1"/>
  <c r="J32" i="1" s="1"/>
  <c r="G33" i="1"/>
  <c r="J33" i="1" s="1"/>
  <c r="I21" i="1"/>
  <c r="I7" i="1"/>
  <c r="E42" i="1"/>
  <c r="E43" i="1"/>
  <c r="D45" i="1"/>
  <c r="C46" i="1" s="1"/>
  <c r="N18" i="1"/>
  <c r="N19" i="1"/>
  <c r="N13" i="1"/>
  <c r="N14" i="1"/>
  <c r="N16" i="1"/>
  <c r="N33" i="1"/>
  <c r="N32" i="1"/>
  <c r="N28" i="1"/>
  <c r="N29" i="1"/>
  <c r="N31" i="1"/>
  <c r="N27" i="1"/>
  <c r="N26" i="1"/>
  <c r="N25" i="1"/>
  <c r="N17" i="1"/>
  <c r="N12" i="1"/>
  <c r="N11" i="1"/>
  <c r="N10" i="1"/>
  <c r="N5" i="1"/>
  <c r="N4" i="1"/>
  <c r="N3" i="1"/>
  <c r="N2" i="1"/>
  <c r="K29" i="1"/>
  <c r="I35" i="1"/>
  <c r="K33" i="1"/>
  <c r="K32" i="1"/>
  <c r="K28" i="1"/>
  <c r="K31" i="1"/>
  <c r="K27" i="1"/>
  <c r="K26" i="1"/>
  <c r="K25" i="1"/>
  <c r="E45" i="1" l="1"/>
  <c r="F46" i="1" s="1"/>
  <c r="L35" i="1"/>
  <c r="K21" i="9"/>
  <c r="K7" i="9"/>
  <c r="L35" i="9"/>
  <c r="L21" i="9"/>
  <c r="L7" i="9"/>
  <c r="J21" i="9"/>
  <c r="K35" i="9"/>
  <c r="M7" i="9"/>
  <c r="J7" i="9"/>
  <c r="J35" i="9"/>
  <c r="M21" i="9"/>
  <c r="M35" i="9"/>
  <c r="L7" i="1"/>
  <c r="J7" i="1"/>
  <c r="M35" i="1"/>
  <c r="K7" i="1"/>
  <c r="K35" i="1"/>
  <c r="M7" i="1"/>
  <c r="L21" i="1"/>
  <c r="K21" i="1"/>
  <c r="J35" i="1"/>
  <c r="J21" i="1"/>
  <c r="M21" i="1"/>
  <c r="I43" i="9" l="1"/>
  <c r="L38" i="9"/>
  <c r="K23" i="9"/>
  <c r="M38" i="9"/>
  <c r="L38" i="1"/>
  <c r="M38" i="1"/>
  <c r="J39" i="9"/>
  <c r="K43" i="9"/>
  <c r="J38" i="9"/>
  <c r="K23" i="1"/>
  <c r="G17" i="4" s="1"/>
  <c r="I17" i="4" s="1"/>
  <c r="I43" i="1"/>
  <c r="J39" i="1" s="1"/>
  <c r="J38" i="1"/>
  <c r="J40" i="9" l="1"/>
  <c r="K43" i="1"/>
  <c r="J40" i="1"/>
  <c r="F2" i="4" l="1"/>
  <c r="F4" i="4" s="1"/>
  <c r="B31" i="4"/>
</calcChain>
</file>

<file path=xl/sharedStrings.xml><?xml version="1.0" encoding="utf-8"?>
<sst xmlns="http://schemas.openxmlformats.org/spreadsheetml/2006/main" count="128" uniqueCount="71">
  <si>
    <t>Open Bridle Cutting</t>
  </si>
  <si>
    <t>Non Pro Cutting</t>
  </si>
  <si>
    <t xml:space="preserve">$5000 Limit Cutting </t>
  </si>
  <si>
    <t>$2500 Limit Cutting</t>
  </si>
  <si>
    <t>4/5 Year Old Snafflebit/Hackamore cutting</t>
  </si>
  <si>
    <t>$5000 Limit WCH</t>
  </si>
  <si>
    <t>$500 Limit Cutting</t>
  </si>
  <si>
    <t>$2500 Limit WCH</t>
  </si>
  <si>
    <t>$500 Limit WCH</t>
  </si>
  <si>
    <t>Novice Rein/Box</t>
  </si>
  <si>
    <t>Novice Horse</t>
  </si>
  <si>
    <t>Youth 10-13 WCH</t>
  </si>
  <si>
    <t>Youth 14-18 WCH</t>
  </si>
  <si>
    <t>CLASS</t>
  </si>
  <si>
    <t xml:space="preserve">ADD BACK </t>
  </si>
  <si>
    <t>ADMIN</t>
  </si>
  <si>
    <t>CATTLE</t>
  </si>
  <si>
    <t>ENTRIES</t>
  </si>
  <si>
    <t>TOTAL ENTRY FEE</t>
  </si>
  <si>
    <t>FRESH CATTLE</t>
  </si>
  <si>
    <t>#CATTLE NEEDED</t>
  </si>
  <si>
    <t xml:space="preserve">TOTAL $ IN </t>
  </si>
  <si>
    <t>STALLS $60 FOR THE WEEKEND</t>
  </si>
  <si>
    <t>TURN BACK AND TACK STALLS $40</t>
  </si>
  <si>
    <t>TO US</t>
  </si>
  <si>
    <t>$$ TO US</t>
  </si>
  <si>
    <t># ORDER</t>
  </si>
  <si>
    <t>COST</t>
  </si>
  <si>
    <t xml:space="preserve"> </t>
  </si>
  <si>
    <t xml:space="preserve">CATTLE </t>
  </si>
  <si>
    <t>BILL</t>
  </si>
  <si>
    <t>per day</t>
  </si>
  <si>
    <t>$RECEIVED ON CATTLE</t>
  </si>
  <si>
    <t>SPONSORSHIP</t>
  </si>
  <si>
    <t xml:space="preserve">TO US </t>
  </si>
  <si>
    <t>LEFT</t>
  </si>
  <si>
    <t xml:space="preserve">3 Year Old Snafflebit </t>
  </si>
  <si>
    <t>ADDED MONEY</t>
  </si>
  <si>
    <t>ARENA</t>
  </si>
  <si>
    <t xml:space="preserve">JUDGE </t>
  </si>
  <si>
    <t>SCRIBE</t>
  </si>
  <si>
    <t>PHOTOGRAPHER</t>
  </si>
  <si>
    <t>CATTLE HELP</t>
  </si>
  <si>
    <t xml:space="preserve">ANNOUNCER </t>
  </si>
  <si>
    <t>FEED FOR CATTLE</t>
  </si>
  <si>
    <t>GROUND IMPROVEMENT</t>
  </si>
  <si>
    <t>EXPENSES PER WEEKEND</t>
  </si>
  <si>
    <t>SECRETARY</t>
  </si>
  <si>
    <t>FOOD FOR HELP</t>
  </si>
  <si>
    <t>BUFFER</t>
  </si>
  <si>
    <t>PAYOUT</t>
  </si>
  <si>
    <t>Rein/Box</t>
  </si>
  <si>
    <t>Ranch Cutting</t>
  </si>
  <si>
    <t>Youth Cutting 10-13</t>
  </si>
  <si>
    <t>Youth Cutting 14-18</t>
  </si>
  <si>
    <t>CATTLE BILL</t>
  </si>
  <si>
    <t>COWHORSE CLASSES</t>
  </si>
  <si>
    <t>HERDWORK CLASSES</t>
  </si>
  <si>
    <t>STALLS BOOKED</t>
  </si>
  <si>
    <t>CHARGED</t>
  </si>
  <si>
    <t>TOTAL CATTLE ORDERED</t>
  </si>
  <si>
    <t>Internediate Rein/Box</t>
  </si>
  <si>
    <t>Intermediate Rein/Box</t>
  </si>
  <si>
    <t>INSURANCE</t>
  </si>
  <si>
    <t>WE PAY</t>
  </si>
  <si>
    <t>BILLED</t>
  </si>
  <si>
    <t>BALANCE</t>
  </si>
  <si>
    <t xml:space="preserve">$5000 Limit </t>
  </si>
  <si>
    <t xml:space="preserve">$2500 Limit </t>
  </si>
  <si>
    <t xml:space="preserve">$500 Limit 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</si>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</sst>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44" fontId="0" fillId="0" borderId="0" xfId="0" applyNumberFormat="1"/>
    <xf numFmtId="0" fontId="3" fillId="0" borderId="0" xfId="0" applyFont="1"/>
    <xf numFmtId="164" fontId="0" fillId="0" borderId="0" xfId="0" applyNumberFormat="1"/>
    <xf numFmtId="7" fontId="4" fillId="0" borderId="0" xfId="0" applyNumberFormat="1" applyFont="1"/>
    <xf numFmtId="7" fontId="2" fillId="0" borderId="0" xfId="0" applyNumberFormat="1" applyFont="1"/>
    <xf numFmtId="164" fontId="3" fillId="0" borderId="0" xfId="0" applyNumberFormat="1" applyFont="1"/>
    <xf numFmtId="0" fontId="5" fillId="0" borderId="0" xfId="0" applyFont="1"/>
    <xf numFmtId="7" fontId="5" fillId="0" borderId="0" xfId="0" applyNumberFormat="1" applyFont="1"/>
    <xf numFmtId="164" fontId="5" fillId="0" borderId="0" xfId="0" applyNumberFormat="1" applyFont="1"/>
    <xf numFmtId="0" fontId="1" fillId="0" borderId="0" xfId="0" applyFont="1"/>
    <xf numFmtId="44" fontId="1" fillId="0" borderId="0" xfId="0" applyNumberFormat="1" applyFont="1"/>
    <xf numFmtId="7" fontId="1" fillId="0" borderId="0" xfId="0" applyNumberFormat="1" applyFont="1"/>
    <xf numFmtId="164" fontId="1" fillId="0" borderId="0" xfId="0" applyNumberFormat="1" applyFont="1"/>
    <xf numFmtId="7" fontId="0" fillId="0" borderId="0" xfId="0" applyNumberFormat="1"/>
    <xf numFmtId="4" fontId="5" fillId="0" borderId="0" xfId="0" applyNumberFormat="1" applyFont="1"/>
    <xf numFmtId="0" fontId="6" fillId="2" borderId="0" xfId="0" applyFont="1" applyFill="1" applyAlignment="1">
      <alignment horizontal="center" vertical="top"/>
    </xf>
    <xf numFmtId="164" fontId="6" fillId="2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vertical="top" wrapText="1"/>
    </xf>
    <xf numFmtId="7" fontId="6" fillId="2" borderId="0" xfId="0" applyNumberFormat="1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top"/>
    </xf>
    <xf numFmtId="0" fontId="4" fillId="0" borderId="0" xfId="0" applyFont="1"/>
    <xf numFmtId="0" fontId="6" fillId="2" borderId="0" xfId="0" applyFont="1" applyFill="1" applyAlignment="1" applyProtection="1">
      <alignment horizontal="center" vertical="top" wrapText="1"/>
      <protection locked="0"/>
    </xf>
    <xf numFmtId="4" fontId="5" fillId="0" borderId="0" xfId="0" applyNumberFormat="1" applyFont="1" applyProtection="1">
      <protection locked="0"/>
    </xf>
    <xf numFmtId="44" fontId="1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164" fontId="6" fillId="2" borderId="0" xfId="0" applyNumberFormat="1" applyFont="1" applyFill="1" applyAlignment="1" applyProtection="1">
      <alignment horizontal="center" vertical="top" wrapText="1"/>
      <protection locked="0"/>
    </xf>
    <xf numFmtId="164" fontId="5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44" fontId="5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64" fontId="4" fillId="0" borderId="0" xfId="0" applyNumberFormat="1" applyFont="1"/>
    <xf numFmtId="7" fontId="8" fillId="0" borderId="0" xfId="0" applyNumberFormat="1" applyFont="1"/>
    <xf numFmtId="0" fontId="6" fillId="2" borderId="0" xfId="0" applyFont="1" applyFill="1" applyAlignment="1">
      <alignment vertical="top"/>
    </xf>
    <xf numFmtId="0" fontId="7" fillId="3" borderId="0" xfId="0" applyFont="1" applyFill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/>
    <xf numFmtId="0" fontId="5" fillId="0" borderId="0" xfId="0" applyFont="1" applyAlignment="1" applyProtection="1">
      <alignment wrapText="1"/>
      <protection locked="0"/>
    </xf>
    <xf numFmtId="44" fontId="5" fillId="0" borderId="0" xfId="0" applyNumberFormat="1" applyFont="1"/>
    <xf numFmtId="0" fontId="0" fillId="5" borderId="0" xfId="0" applyFill="1"/>
    <xf numFmtId="0" fontId="0" fillId="5" borderId="0" xfId="0" applyFill="1" applyProtection="1">
      <protection locked="0"/>
    </xf>
    <xf numFmtId="164" fontId="0" fillId="5" borderId="0" xfId="0" applyNumberFormat="1" applyFill="1" applyProtection="1">
      <protection locked="0"/>
    </xf>
    <xf numFmtId="164" fontId="0" fillId="5" borderId="0" xfId="0" applyNumberFormat="1" applyFill="1"/>
    <xf numFmtId="6" fontId="0" fillId="5" borderId="0" xfId="0" applyNumberFormat="1" applyFill="1"/>
    <xf numFmtId="0" fontId="5" fillId="5" borderId="0" xfId="0" applyFont="1" applyFill="1"/>
    <xf numFmtId="7" fontId="11" fillId="0" borderId="0" xfId="0" applyNumberFormat="1" applyFont="1"/>
    <xf numFmtId="44" fontId="12" fillId="0" borderId="0" xfId="0" applyNumberFormat="1" applyFont="1"/>
    <xf numFmtId="7" fontId="13" fillId="0" borderId="0" xfId="0" applyNumberFormat="1" applyFont="1"/>
    <xf numFmtId="44" fontId="12" fillId="0" borderId="0" xfId="0" applyNumberFormat="1" applyFont="1" applyProtection="1">
      <protection locked="0"/>
    </xf>
    <xf numFmtId="44" fontId="11" fillId="0" borderId="0" xfId="0" applyNumberFormat="1" applyFont="1" applyProtection="1">
      <protection locked="0"/>
    </xf>
    <xf numFmtId="4" fontId="11" fillId="0" borderId="0" xfId="0" applyNumberFormat="1" applyFont="1" applyProtection="1">
      <protection locked="0"/>
    </xf>
    <xf numFmtId="164" fontId="14" fillId="0" borderId="0" xfId="0" applyNumberFormat="1" applyFont="1"/>
    <xf numFmtId="164" fontId="15" fillId="0" borderId="0" xfId="0" applyNumberFormat="1" applyFont="1"/>
    <xf numFmtId="164" fontId="16" fillId="0" borderId="0" xfId="0" applyNumberFormat="1" applyFont="1"/>
    <xf numFmtId="7" fontId="17" fillId="0" borderId="0" xfId="0" applyNumberFormat="1" applyFont="1"/>
    <xf numFmtId="0" fontId="5" fillId="6" borderId="0" xfId="0" applyFont="1" applyFill="1"/>
    <xf numFmtId="0" fontId="5" fillId="6" borderId="0" xfId="0" applyFont="1" applyFill="1" applyProtection="1">
      <protection locked="0"/>
    </xf>
    <xf numFmtId="0" fontId="0" fillId="6" borderId="0" xfId="0" applyFill="1"/>
    <xf numFmtId="164" fontId="5" fillId="6" borderId="0" xfId="0" applyNumberFormat="1" applyFont="1" applyFill="1"/>
    <xf numFmtId="164" fontId="18" fillId="0" borderId="0" xfId="0" applyNumberFormat="1" applyFont="1" applyProtection="1">
      <protection locked="0"/>
    </xf>
    <xf numFmtId="164" fontId="19" fillId="0" borderId="0" xfId="0" applyNumberFormat="1" applyFont="1" applyProtection="1">
      <protection locked="0"/>
    </xf>
    <xf numFmtId="164" fontId="18" fillId="0" borderId="0" xfId="0" applyNumberFormat="1" applyFont="1"/>
    <xf numFmtId="164" fontId="19" fillId="0" borderId="0" xfId="0" applyNumberFormat="1" applyFont="1"/>
    <xf numFmtId="0" fontId="18" fillId="0" borderId="0" xfId="0" applyFont="1"/>
    <xf numFmtId="4" fontId="19" fillId="0" borderId="0" xfId="0" applyNumberFormat="1" applyFont="1"/>
    <xf numFmtId="164" fontId="10" fillId="0" borderId="0" xfId="0" applyNumberFormat="1" applyFont="1"/>
    <xf numFmtId="164" fontId="20" fillId="0" borderId="0" xfId="0" applyNumberFormat="1" applyFont="1"/>
    <xf numFmtId="164" fontId="21" fillId="0" borderId="0" xfId="0" applyNumberFormat="1" applyFont="1"/>
    <xf numFmtId="0" fontId="17" fillId="0" borderId="0" xfId="0" applyFont="1"/>
    <xf numFmtId="0" fontId="3" fillId="6" borderId="0" xfId="0" applyFont="1" applyFill="1" applyProtection="1">
      <protection locked="0"/>
    </xf>
    <xf numFmtId="164" fontId="3" fillId="6" borderId="0" xfId="0" applyNumberFormat="1" applyFont="1" applyFill="1" applyProtection="1">
      <protection locked="0"/>
    </xf>
    <xf numFmtId="164" fontId="3" fillId="6" borderId="0" xfId="0" applyNumberFormat="1" applyFont="1" applyFill="1"/>
    <xf numFmtId="0" fontId="5" fillId="4" borderId="0" xfId="0" applyFont="1" applyFill="1"/>
    <xf numFmtId="0" fontId="22" fillId="5" borderId="0" xfId="0" applyFont="1" applyFill="1"/>
    <xf numFmtId="0" fontId="22" fillId="5" borderId="0" xfId="0" applyFont="1" applyFill="1" applyProtection="1">
      <protection locked="0"/>
    </xf>
    <xf numFmtId="164" fontId="22" fillId="5" borderId="0" xfId="0" applyNumberFormat="1" applyFont="1" applyFill="1" applyProtection="1">
      <protection locked="0"/>
    </xf>
    <xf numFmtId="164" fontId="22" fillId="5" borderId="0" xfId="0" applyNumberFormat="1" applyFont="1" applyFill="1"/>
    <xf numFmtId="6" fontId="22" fillId="5" borderId="0" xfId="0" applyNumberFormat="1" applyFont="1" applyFill="1"/>
    <xf numFmtId="0" fontId="23" fillId="5" borderId="0" xfId="0" applyFont="1" applyFill="1"/>
    <xf numFmtId="0" fontId="23" fillId="5" borderId="0" xfId="0" applyFont="1" applyFill="1" applyProtection="1">
      <protection locked="0"/>
    </xf>
    <xf numFmtId="0" fontId="5" fillId="3" borderId="0" xfId="0" applyFont="1" applyFill="1"/>
    <xf numFmtId="0" fontId="5" fillId="3" borderId="0" xfId="0" applyFont="1" applyFill="1" applyProtection="1"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164" fontId="0" fillId="3" borderId="0" xfId="0" applyNumberFormat="1" applyFill="1" applyProtection="1">
      <protection locked="0"/>
    </xf>
    <xf numFmtId="164" fontId="0" fillId="3" borderId="0" xfId="0" applyNumberFormat="1" applyFill="1"/>
    <xf numFmtId="6" fontId="4" fillId="0" borderId="0" xfId="0" applyNumberFormat="1" applyFont="1" applyProtection="1">
      <protection locked="0"/>
    </xf>
    <xf numFmtId="164" fontId="18" fillId="2" borderId="0" xfId="0" applyNumberFormat="1" applyFont="1" applyFill="1" applyProtection="1">
      <protection locked="0"/>
    </xf>
    <xf numFmtId="44" fontId="1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164" fontId="0" fillId="5" borderId="0" xfId="0" applyNumberFormat="1" applyFill="1" applyAlignment="1">
      <alignment horizontal="center"/>
    </xf>
    <xf numFmtId="0" fontId="8" fillId="5" borderId="0" xfId="0" applyFont="1" applyFill="1" applyProtection="1">
      <protection locked="0"/>
    </xf>
    <xf numFmtId="0" fontId="1" fillId="5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8C15B-CAE6-43A9-BDBF-1F3BECF0F4EB}">
  <dimension ref="A1:N46"/>
  <sheetViews>
    <sheetView tabSelected="1" zoomScale="85" zoomScaleNormal="85" workbookViewId="0">
      <pane ySplit="1" topLeftCell="A6" activePane="bottomLeft" state="frozen"/>
      <selection pane="bottomLeft" activeCell="M32" sqref="M32"/>
    </sheetView>
  </sheetViews>
  <sheetFormatPr defaultRowHeight="21" x14ac:dyDescent="0.4"/>
  <cols>
    <col min="1" max="1" width="35" customWidth="1"/>
    <col min="2" max="2" width="11.88671875" style="28" customWidth="1"/>
    <col min="3" max="3" width="9.5546875" style="30" customWidth="1"/>
    <col min="4" max="4" width="10.33203125" style="28" bestFit="1" customWidth="1"/>
    <col min="5" max="5" width="12.33203125" style="28" bestFit="1" customWidth="1"/>
    <col min="6" max="6" width="18.33203125" style="3" customWidth="1"/>
    <col min="7" max="7" width="10.44140625" customWidth="1"/>
    <col min="8" max="8" width="10.6640625" customWidth="1"/>
    <col min="9" max="9" width="11.88671875" style="40" customWidth="1"/>
    <col min="10" max="10" width="14.6640625" style="5" customWidth="1"/>
    <col min="11" max="11" width="13.88671875" customWidth="1"/>
    <col min="12" max="13" width="15.5546875" style="3" customWidth="1"/>
    <col min="14" max="14" width="11.33203125" bestFit="1" customWidth="1"/>
  </cols>
  <sheetData>
    <row r="1" spans="1:14" s="22" customFormat="1" ht="39.6" customHeight="1" x14ac:dyDescent="0.4">
      <c r="A1" s="16" t="s">
        <v>13</v>
      </c>
      <c r="B1" s="24" t="s">
        <v>37</v>
      </c>
      <c r="C1" s="31" t="s">
        <v>14</v>
      </c>
      <c r="D1" s="37" t="s">
        <v>15</v>
      </c>
      <c r="E1" s="38" t="s">
        <v>16</v>
      </c>
      <c r="F1" s="17" t="s">
        <v>18</v>
      </c>
      <c r="G1" s="18" t="s">
        <v>24</v>
      </c>
      <c r="H1" s="19" t="s">
        <v>19</v>
      </c>
      <c r="I1" s="37" t="s">
        <v>17</v>
      </c>
      <c r="J1" s="20" t="s">
        <v>25</v>
      </c>
      <c r="K1" s="19" t="s">
        <v>20</v>
      </c>
      <c r="L1" s="21" t="s">
        <v>32</v>
      </c>
      <c r="M1" s="17" t="s">
        <v>21</v>
      </c>
      <c r="N1" s="45" t="s">
        <v>50</v>
      </c>
    </row>
    <row r="2" spans="1:14" x14ac:dyDescent="0.4">
      <c r="A2" s="10" t="s">
        <v>36</v>
      </c>
      <c r="B2" s="36"/>
      <c r="C2" s="100">
        <v>60</v>
      </c>
      <c r="D2" s="101">
        <v>25</v>
      </c>
      <c r="E2" s="101">
        <v>115</v>
      </c>
      <c r="F2" s="78">
        <f>SUM(C2:E2)</f>
        <v>200</v>
      </c>
      <c r="G2" s="59">
        <f>SUM(D2:E2)</f>
        <v>140</v>
      </c>
      <c r="H2">
        <v>2</v>
      </c>
      <c r="I2" s="102">
        <v>2</v>
      </c>
      <c r="J2" s="60">
        <f>SUM(G2)*I2</f>
        <v>280</v>
      </c>
      <c r="K2">
        <f t="shared" ref="K2:K19" si="0">SUM(H2)*I2</f>
        <v>4</v>
      </c>
      <c r="L2" s="64">
        <f t="shared" ref="L2:L19" si="1">SUM(E2)*I2</f>
        <v>230</v>
      </c>
      <c r="M2" s="78">
        <f t="shared" ref="M2:M19" si="2">SUM(F2)*I2</f>
        <v>400</v>
      </c>
      <c r="N2" s="74">
        <f>(C2*I2)+B2</f>
        <v>120</v>
      </c>
    </row>
    <row r="3" spans="1:14" x14ac:dyDescent="0.4">
      <c r="A3" s="10" t="s">
        <v>4</v>
      </c>
      <c r="B3" s="36"/>
      <c r="C3" s="100">
        <v>60</v>
      </c>
      <c r="D3" s="101">
        <v>25</v>
      </c>
      <c r="E3" s="101">
        <v>115</v>
      </c>
      <c r="F3" s="78">
        <f t="shared" ref="F3:F33" si="3">SUM(C3:E3)</f>
        <v>200</v>
      </c>
      <c r="G3" s="59">
        <f t="shared" ref="G3:G19" si="4">SUM(D3:E3)</f>
        <v>140</v>
      </c>
      <c r="H3">
        <v>2</v>
      </c>
      <c r="I3" s="102">
        <v>3</v>
      </c>
      <c r="J3" s="60">
        <f t="shared" ref="J3:J19" si="5">SUM(G3)*I3</f>
        <v>420</v>
      </c>
      <c r="K3">
        <f t="shared" si="0"/>
        <v>6</v>
      </c>
      <c r="L3" s="64">
        <f t="shared" si="1"/>
        <v>345</v>
      </c>
      <c r="M3" s="78">
        <f t="shared" si="2"/>
        <v>600</v>
      </c>
      <c r="N3" s="74">
        <f t="shared" ref="N3:N19" si="6">(C3*I3)+B3</f>
        <v>180</v>
      </c>
    </row>
    <row r="4" spans="1:14" x14ac:dyDescent="0.4">
      <c r="A4" s="10" t="s">
        <v>0</v>
      </c>
      <c r="B4" s="36"/>
      <c r="C4" s="100">
        <v>60</v>
      </c>
      <c r="D4" s="101">
        <v>25</v>
      </c>
      <c r="E4" s="101">
        <v>115</v>
      </c>
      <c r="F4" s="78">
        <f t="shared" si="3"/>
        <v>200</v>
      </c>
      <c r="G4" s="59">
        <f>SUM(D4:E4)</f>
        <v>140</v>
      </c>
      <c r="H4">
        <v>2</v>
      </c>
      <c r="I4" s="102">
        <v>2</v>
      </c>
      <c r="J4" s="60">
        <f t="shared" si="5"/>
        <v>280</v>
      </c>
      <c r="K4">
        <f t="shared" si="0"/>
        <v>4</v>
      </c>
      <c r="L4" s="64">
        <f t="shared" si="1"/>
        <v>230</v>
      </c>
      <c r="M4" s="78">
        <f t="shared" si="2"/>
        <v>400</v>
      </c>
      <c r="N4" s="74">
        <f t="shared" si="6"/>
        <v>120</v>
      </c>
    </row>
    <row r="5" spans="1:14" x14ac:dyDescent="0.4">
      <c r="A5" s="10" t="s">
        <v>1</v>
      </c>
      <c r="B5" s="36"/>
      <c r="C5" s="100">
        <v>60</v>
      </c>
      <c r="D5" s="101">
        <v>25</v>
      </c>
      <c r="E5" s="101">
        <v>115</v>
      </c>
      <c r="F5" s="78">
        <f>SUM(C5:E5)</f>
        <v>200</v>
      </c>
      <c r="G5" s="59">
        <f t="shared" si="4"/>
        <v>140</v>
      </c>
      <c r="H5">
        <v>2</v>
      </c>
      <c r="I5" s="102">
        <v>2</v>
      </c>
      <c r="J5" s="60">
        <f t="shared" si="5"/>
        <v>280</v>
      </c>
      <c r="K5">
        <f t="shared" si="0"/>
        <v>4</v>
      </c>
      <c r="L5" s="64">
        <f t="shared" si="1"/>
        <v>230</v>
      </c>
      <c r="M5" s="78">
        <f t="shared" si="2"/>
        <v>400</v>
      </c>
      <c r="N5" s="74">
        <f t="shared" si="6"/>
        <v>120</v>
      </c>
    </row>
    <row r="6" spans="1:14" x14ac:dyDescent="0.4">
      <c r="A6" s="10"/>
      <c r="B6" s="36"/>
      <c r="C6" s="72"/>
      <c r="D6" s="61"/>
      <c r="E6" s="61"/>
      <c r="F6" s="78"/>
      <c r="G6" s="1"/>
      <c r="J6" s="4"/>
      <c r="L6" s="64"/>
      <c r="M6" s="78"/>
      <c r="N6" s="74"/>
    </row>
    <row r="7" spans="1:14" s="7" customFormat="1" ht="18" x14ac:dyDescent="0.35">
      <c r="B7" s="50"/>
      <c r="C7" s="73"/>
      <c r="D7" s="62"/>
      <c r="E7" s="62"/>
      <c r="F7" s="79"/>
      <c r="G7" s="51"/>
      <c r="I7" s="27">
        <f>SUM(I2:I6)</f>
        <v>9</v>
      </c>
      <c r="J7" s="67">
        <f>SUM(J2:J6)</f>
        <v>1260</v>
      </c>
      <c r="K7" s="7">
        <f>SUM(K2:K5)</f>
        <v>18</v>
      </c>
      <c r="L7" s="65">
        <f>SUM(L2:L5)</f>
        <v>1035</v>
      </c>
      <c r="M7" s="79">
        <f>SUM(M2:M5)</f>
        <v>1800</v>
      </c>
      <c r="N7" s="75"/>
    </row>
    <row r="8" spans="1:14" x14ac:dyDescent="0.4">
      <c r="A8" s="49" t="s">
        <v>57</v>
      </c>
      <c r="B8" s="36"/>
      <c r="C8" s="72"/>
      <c r="D8" s="61"/>
      <c r="E8" s="61"/>
      <c r="F8" s="78" t="s">
        <v>28</v>
      </c>
      <c r="G8" s="1"/>
      <c r="J8" s="4"/>
      <c r="L8" s="64"/>
      <c r="M8" s="78"/>
      <c r="N8" s="74"/>
    </row>
    <row r="9" spans="1:14" x14ac:dyDescent="0.4">
      <c r="A9" s="10"/>
      <c r="B9" s="36"/>
      <c r="C9" s="72"/>
      <c r="D9" s="61"/>
      <c r="E9" s="61"/>
      <c r="F9" s="78"/>
      <c r="G9" s="1"/>
      <c r="J9" s="4"/>
      <c r="L9" s="64"/>
      <c r="M9" s="78"/>
      <c r="N9" s="74"/>
    </row>
    <row r="10" spans="1:14" x14ac:dyDescent="0.4">
      <c r="A10" s="10" t="s">
        <v>2</v>
      </c>
      <c r="B10" s="35"/>
      <c r="C10" s="100">
        <v>30</v>
      </c>
      <c r="D10" s="101">
        <v>15</v>
      </c>
      <c r="E10" s="101">
        <v>75</v>
      </c>
      <c r="F10" s="78">
        <f t="shared" si="3"/>
        <v>120</v>
      </c>
      <c r="G10" s="59">
        <f t="shared" si="4"/>
        <v>90</v>
      </c>
      <c r="H10">
        <v>2</v>
      </c>
      <c r="I10" s="102">
        <v>4</v>
      </c>
      <c r="J10" s="60">
        <f t="shared" si="5"/>
        <v>360</v>
      </c>
      <c r="K10">
        <f t="shared" si="0"/>
        <v>8</v>
      </c>
      <c r="L10" s="64">
        <f t="shared" si="1"/>
        <v>300</v>
      </c>
      <c r="M10" s="78">
        <f t="shared" si="2"/>
        <v>480</v>
      </c>
      <c r="N10" s="74">
        <f t="shared" si="6"/>
        <v>120</v>
      </c>
    </row>
    <row r="11" spans="1:14" x14ac:dyDescent="0.4">
      <c r="A11" s="10" t="s">
        <v>3</v>
      </c>
      <c r="B11" s="35"/>
      <c r="C11" s="100">
        <v>30</v>
      </c>
      <c r="D11" s="101">
        <v>15</v>
      </c>
      <c r="E11" s="101">
        <v>75</v>
      </c>
      <c r="F11" s="78">
        <f>SUM(C11:E11)</f>
        <v>120</v>
      </c>
      <c r="G11" s="59">
        <f t="shared" si="4"/>
        <v>90</v>
      </c>
      <c r="H11">
        <v>2</v>
      </c>
      <c r="I11" s="102">
        <v>2</v>
      </c>
      <c r="J11" s="60">
        <f t="shared" si="5"/>
        <v>180</v>
      </c>
      <c r="K11">
        <f t="shared" si="0"/>
        <v>4</v>
      </c>
      <c r="L11" s="64">
        <f t="shared" si="1"/>
        <v>150</v>
      </c>
      <c r="M11" s="78">
        <f t="shared" si="2"/>
        <v>240</v>
      </c>
      <c r="N11" s="74">
        <f t="shared" si="6"/>
        <v>60</v>
      </c>
    </row>
    <row r="12" spans="1:14" x14ac:dyDescent="0.4">
      <c r="A12" s="10" t="s">
        <v>6</v>
      </c>
      <c r="B12" s="35"/>
      <c r="C12" s="100">
        <v>20</v>
      </c>
      <c r="D12" s="101">
        <v>15</v>
      </c>
      <c r="E12" s="101">
        <v>60</v>
      </c>
      <c r="F12" s="78">
        <f t="shared" si="3"/>
        <v>95</v>
      </c>
      <c r="G12" s="59">
        <f t="shared" si="4"/>
        <v>75</v>
      </c>
      <c r="H12">
        <v>0</v>
      </c>
      <c r="I12" s="102">
        <v>3</v>
      </c>
      <c r="J12" s="60">
        <f t="shared" si="5"/>
        <v>225</v>
      </c>
      <c r="K12">
        <f t="shared" si="0"/>
        <v>0</v>
      </c>
      <c r="L12" s="64">
        <f t="shared" si="1"/>
        <v>180</v>
      </c>
      <c r="M12" s="78">
        <f t="shared" si="2"/>
        <v>285</v>
      </c>
      <c r="N12" s="74">
        <f t="shared" si="6"/>
        <v>60</v>
      </c>
    </row>
    <row r="13" spans="1:14" x14ac:dyDescent="0.4">
      <c r="A13" s="10" t="s">
        <v>10</v>
      </c>
      <c r="B13" s="35"/>
      <c r="C13" s="100">
        <v>30</v>
      </c>
      <c r="D13" s="101">
        <v>15</v>
      </c>
      <c r="E13" s="101">
        <v>75</v>
      </c>
      <c r="F13" s="78">
        <f>SUM(C13:E13)</f>
        <v>120</v>
      </c>
      <c r="G13" s="59">
        <f t="shared" si="4"/>
        <v>90</v>
      </c>
      <c r="H13">
        <v>2</v>
      </c>
      <c r="I13" s="102">
        <v>1</v>
      </c>
      <c r="J13" s="60">
        <f t="shared" si="5"/>
        <v>90</v>
      </c>
      <c r="K13">
        <f t="shared" si="0"/>
        <v>2</v>
      </c>
      <c r="L13" s="64">
        <f t="shared" si="1"/>
        <v>75</v>
      </c>
      <c r="M13" s="78">
        <f t="shared" si="2"/>
        <v>120</v>
      </c>
      <c r="N13" s="74">
        <f t="shared" si="6"/>
        <v>30</v>
      </c>
    </row>
    <row r="14" spans="1:14" x14ac:dyDescent="0.4">
      <c r="A14" s="10" t="s">
        <v>9</v>
      </c>
      <c r="B14" s="35"/>
      <c r="C14" s="100">
        <v>20</v>
      </c>
      <c r="D14" s="101">
        <v>15</v>
      </c>
      <c r="E14" s="101">
        <v>60</v>
      </c>
      <c r="F14" s="78">
        <f>SUM(C14:E14)</f>
        <v>95</v>
      </c>
      <c r="G14" s="59">
        <f>SUM(D14:E14)</f>
        <v>75</v>
      </c>
      <c r="H14">
        <v>0</v>
      </c>
      <c r="I14" s="102">
        <v>8</v>
      </c>
      <c r="J14" s="60">
        <f>SUM(G14)*I14</f>
        <v>600</v>
      </c>
      <c r="K14">
        <f>SUM(H14)*I14</f>
        <v>0</v>
      </c>
      <c r="L14" s="64">
        <f>SUM(E14)*I14</f>
        <v>480</v>
      </c>
      <c r="M14" s="78">
        <f>SUM(F14)*I14</f>
        <v>760</v>
      </c>
      <c r="N14" s="74">
        <f>(C14*I14)+B14</f>
        <v>160</v>
      </c>
    </row>
    <row r="15" spans="1:14" x14ac:dyDescent="0.4">
      <c r="A15" s="10" t="s">
        <v>61</v>
      </c>
      <c r="B15" s="35"/>
      <c r="C15" s="100">
        <v>20</v>
      </c>
      <c r="D15" s="101">
        <v>15</v>
      </c>
      <c r="E15" s="101">
        <v>75</v>
      </c>
      <c r="F15" s="78">
        <f>SUM(C15:E15)</f>
        <v>110</v>
      </c>
      <c r="G15" s="59">
        <f>SUM(D15:E15)</f>
        <v>90</v>
      </c>
      <c r="H15">
        <v>2</v>
      </c>
      <c r="I15" s="102">
        <v>5</v>
      </c>
      <c r="J15" s="60">
        <f t="shared" ref="J15" si="7">SUM(G15)*I15</f>
        <v>450</v>
      </c>
      <c r="K15">
        <f>SUM(H15)*I15</f>
        <v>10</v>
      </c>
      <c r="L15" s="64">
        <f>SUM(E15)*I15</f>
        <v>375</v>
      </c>
      <c r="M15" s="78">
        <f>SUM(F15)*I15</f>
        <v>550</v>
      </c>
      <c r="N15" s="74">
        <f>(C15*I15)+B15</f>
        <v>100</v>
      </c>
    </row>
    <row r="16" spans="1:14" x14ac:dyDescent="0.4">
      <c r="A16" s="10" t="s">
        <v>51</v>
      </c>
      <c r="B16" s="35"/>
      <c r="C16" s="100">
        <v>30</v>
      </c>
      <c r="D16" s="101">
        <v>15</v>
      </c>
      <c r="E16" s="101">
        <v>75</v>
      </c>
      <c r="F16" s="78">
        <f t="shared" si="3"/>
        <v>120</v>
      </c>
      <c r="G16" s="59">
        <f t="shared" si="4"/>
        <v>90</v>
      </c>
      <c r="H16">
        <v>2</v>
      </c>
      <c r="I16" s="102">
        <v>2</v>
      </c>
      <c r="J16" s="60">
        <f t="shared" si="5"/>
        <v>180</v>
      </c>
      <c r="K16">
        <f t="shared" si="0"/>
        <v>4</v>
      </c>
      <c r="L16" s="64">
        <f t="shared" si="1"/>
        <v>150</v>
      </c>
      <c r="M16" s="78">
        <f t="shared" si="2"/>
        <v>240</v>
      </c>
      <c r="N16" s="74">
        <f t="shared" si="6"/>
        <v>60</v>
      </c>
    </row>
    <row r="17" spans="1:14" x14ac:dyDescent="0.4">
      <c r="A17" s="10" t="s">
        <v>53</v>
      </c>
      <c r="B17" s="35"/>
      <c r="C17" s="100">
        <v>10</v>
      </c>
      <c r="D17" s="101">
        <v>15</v>
      </c>
      <c r="E17" s="101">
        <v>25</v>
      </c>
      <c r="F17" s="78">
        <f t="shared" si="3"/>
        <v>50</v>
      </c>
      <c r="G17" s="59">
        <f t="shared" si="4"/>
        <v>40</v>
      </c>
      <c r="H17">
        <v>0</v>
      </c>
      <c r="I17" s="102">
        <v>3</v>
      </c>
      <c r="J17" s="60">
        <f t="shared" si="5"/>
        <v>120</v>
      </c>
      <c r="K17">
        <f t="shared" si="0"/>
        <v>0</v>
      </c>
      <c r="L17" s="64">
        <f t="shared" si="1"/>
        <v>75</v>
      </c>
      <c r="M17" s="78">
        <f t="shared" si="2"/>
        <v>150</v>
      </c>
      <c r="N17" s="74">
        <f t="shared" si="6"/>
        <v>30</v>
      </c>
    </row>
    <row r="18" spans="1:14" x14ac:dyDescent="0.4">
      <c r="A18" s="10" t="s">
        <v>54</v>
      </c>
      <c r="B18" s="35"/>
      <c r="C18" s="100">
        <v>10</v>
      </c>
      <c r="D18" s="101">
        <v>15</v>
      </c>
      <c r="E18" s="101">
        <v>25</v>
      </c>
      <c r="F18" s="78">
        <f t="shared" si="3"/>
        <v>50</v>
      </c>
      <c r="G18" s="59">
        <f t="shared" si="4"/>
        <v>40</v>
      </c>
      <c r="H18">
        <v>0</v>
      </c>
      <c r="I18" s="102">
        <v>4</v>
      </c>
      <c r="J18" s="60">
        <f t="shared" si="5"/>
        <v>160</v>
      </c>
      <c r="K18">
        <f t="shared" si="0"/>
        <v>0</v>
      </c>
      <c r="L18" s="64">
        <f t="shared" si="1"/>
        <v>100</v>
      </c>
      <c r="M18" s="78">
        <f t="shared" si="2"/>
        <v>200</v>
      </c>
      <c r="N18" s="74">
        <f t="shared" si="6"/>
        <v>40</v>
      </c>
    </row>
    <row r="19" spans="1:14" x14ac:dyDescent="0.4">
      <c r="A19" s="10" t="s">
        <v>52</v>
      </c>
      <c r="B19" s="35"/>
      <c r="C19" s="100">
        <v>20</v>
      </c>
      <c r="D19" s="101">
        <v>15</v>
      </c>
      <c r="E19" s="101">
        <v>60</v>
      </c>
      <c r="F19" s="78">
        <f t="shared" si="3"/>
        <v>95</v>
      </c>
      <c r="G19" s="59">
        <f t="shared" si="4"/>
        <v>75</v>
      </c>
      <c r="H19">
        <v>0</v>
      </c>
      <c r="I19" s="102"/>
      <c r="J19" s="60">
        <f t="shared" si="5"/>
        <v>0</v>
      </c>
      <c r="K19">
        <f t="shared" si="0"/>
        <v>0</v>
      </c>
      <c r="L19" s="64">
        <f t="shared" si="1"/>
        <v>0</v>
      </c>
      <c r="M19" s="78">
        <f t="shared" si="2"/>
        <v>0</v>
      </c>
      <c r="N19" s="74">
        <f t="shared" si="6"/>
        <v>0</v>
      </c>
    </row>
    <row r="20" spans="1:14" ht="14.4" x14ac:dyDescent="0.3">
      <c r="A20" s="10"/>
      <c r="B20" s="35"/>
      <c r="C20" s="72"/>
      <c r="D20" s="61"/>
      <c r="E20" s="61"/>
      <c r="F20" s="78"/>
      <c r="G20" s="1"/>
      <c r="I20" s="28"/>
      <c r="J20" s="14"/>
      <c r="L20" s="64"/>
      <c r="M20" s="78"/>
      <c r="N20" s="76"/>
    </row>
    <row r="21" spans="1:14" s="15" customFormat="1" ht="18" x14ac:dyDescent="0.35">
      <c r="B21" s="25"/>
      <c r="C21" s="73"/>
      <c r="D21" s="63"/>
      <c r="E21" s="63"/>
      <c r="F21" s="79"/>
      <c r="I21" s="27">
        <f>SUM(I10:I19)</f>
        <v>32</v>
      </c>
      <c r="J21" s="67">
        <f>SUM(J10:J19)</f>
        <v>2365</v>
      </c>
      <c r="K21" s="7">
        <f>SUM(K10:K19)</f>
        <v>28</v>
      </c>
      <c r="L21" s="65">
        <f>SUM(L10:L19)</f>
        <v>1885</v>
      </c>
      <c r="M21" s="79">
        <f>SUM(M10:M19)</f>
        <v>3025</v>
      </c>
      <c r="N21" s="77"/>
    </row>
    <row r="22" spans="1:14" ht="14.4" x14ac:dyDescent="0.3">
      <c r="A22" s="10"/>
      <c r="B22" s="35"/>
      <c r="C22" s="72"/>
      <c r="D22" s="61"/>
      <c r="E22" s="61"/>
      <c r="F22" s="78"/>
      <c r="G22" s="1"/>
      <c r="I22" s="28"/>
      <c r="J22" s="14"/>
      <c r="L22" s="64"/>
      <c r="M22" s="78"/>
      <c r="N22" s="76"/>
    </row>
    <row r="23" spans="1:14" x14ac:dyDescent="0.4">
      <c r="A23" s="49" t="s">
        <v>56</v>
      </c>
      <c r="B23" s="35"/>
      <c r="C23" s="72"/>
      <c r="D23" s="61"/>
      <c r="E23" s="61"/>
      <c r="F23" s="78"/>
      <c r="G23" s="1"/>
      <c r="I23" s="29" t="s">
        <v>60</v>
      </c>
      <c r="J23" s="14"/>
      <c r="K23" s="85">
        <f>K7+K21</f>
        <v>46</v>
      </c>
      <c r="L23" s="64"/>
      <c r="M23" s="78"/>
      <c r="N23" s="76"/>
    </row>
    <row r="24" spans="1:14" x14ac:dyDescent="0.4">
      <c r="A24" s="10"/>
      <c r="B24" s="35"/>
      <c r="C24" s="72"/>
      <c r="D24" s="61"/>
      <c r="E24" s="61"/>
      <c r="F24" s="78"/>
      <c r="G24" s="1"/>
      <c r="J24" s="4"/>
      <c r="L24" s="64"/>
      <c r="M24" s="78"/>
      <c r="N24" s="74"/>
    </row>
    <row r="25" spans="1:14" x14ac:dyDescent="0.4">
      <c r="A25" s="10" t="s">
        <v>5</v>
      </c>
      <c r="B25" s="35"/>
      <c r="C25" s="100">
        <v>30</v>
      </c>
      <c r="D25" s="101">
        <v>10</v>
      </c>
      <c r="E25" s="101">
        <v>40</v>
      </c>
      <c r="F25" s="78">
        <f t="shared" si="3"/>
        <v>80</v>
      </c>
      <c r="G25" s="59">
        <f t="shared" ref="G25:G33" si="8">SUM(D25:E25)</f>
        <v>50</v>
      </c>
      <c r="H25">
        <v>1</v>
      </c>
      <c r="I25" s="102">
        <v>4</v>
      </c>
      <c r="J25" s="60">
        <f t="shared" ref="J25:J31" si="9">SUM(G25)*I25</f>
        <v>200</v>
      </c>
      <c r="K25">
        <f t="shared" ref="K25:K33" si="10">SUM(H25)*I25</f>
        <v>4</v>
      </c>
      <c r="L25" s="64">
        <f t="shared" ref="L25:L33" si="11">SUM(E25)*I25</f>
        <v>160</v>
      </c>
      <c r="M25" s="78">
        <f t="shared" ref="M25:M33" si="12">SUM(F25)*I25</f>
        <v>320</v>
      </c>
      <c r="N25" s="74">
        <f t="shared" ref="N25:N33" si="13">(C25*I25)+B25</f>
        <v>120</v>
      </c>
    </row>
    <row r="26" spans="1:14" x14ac:dyDescent="0.4">
      <c r="A26" s="10" t="s">
        <v>7</v>
      </c>
      <c r="B26" s="35"/>
      <c r="C26" s="100">
        <v>30</v>
      </c>
      <c r="D26" s="101">
        <v>10</v>
      </c>
      <c r="E26" s="101">
        <v>40</v>
      </c>
      <c r="F26" s="78">
        <f t="shared" si="3"/>
        <v>80</v>
      </c>
      <c r="G26" s="59">
        <f t="shared" si="8"/>
        <v>50</v>
      </c>
      <c r="H26">
        <v>1</v>
      </c>
      <c r="I26" s="102">
        <v>2</v>
      </c>
      <c r="J26" s="60">
        <f t="shared" si="9"/>
        <v>100</v>
      </c>
      <c r="K26">
        <f t="shared" si="10"/>
        <v>2</v>
      </c>
      <c r="L26" s="64">
        <f t="shared" si="11"/>
        <v>80</v>
      </c>
      <c r="M26" s="78">
        <f t="shared" si="12"/>
        <v>160</v>
      </c>
      <c r="N26" s="74">
        <f t="shared" si="13"/>
        <v>60</v>
      </c>
    </row>
    <row r="27" spans="1:14" x14ac:dyDescent="0.4">
      <c r="A27" s="10" t="s">
        <v>8</v>
      </c>
      <c r="B27" s="35"/>
      <c r="C27" s="100">
        <v>20</v>
      </c>
      <c r="D27" s="101">
        <v>10</v>
      </c>
      <c r="E27" s="101">
        <v>40</v>
      </c>
      <c r="F27" s="78">
        <f t="shared" si="3"/>
        <v>70</v>
      </c>
      <c r="G27" s="59">
        <f t="shared" si="8"/>
        <v>50</v>
      </c>
      <c r="H27">
        <v>1</v>
      </c>
      <c r="I27" s="102">
        <v>3</v>
      </c>
      <c r="J27" s="60">
        <f t="shared" si="9"/>
        <v>150</v>
      </c>
      <c r="K27">
        <f t="shared" si="10"/>
        <v>3</v>
      </c>
      <c r="L27" s="64">
        <f t="shared" si="11"/>
        <v>120</v>
      </c>
      <c r="M27" s="78">
        <f t="shared" si="12"/>
        <v>210</v>
      </c>
      <c r="N27" s="74">
        <f t="shared" si="13"/>
        <v>60</v>
      </c>
    </row>
    <row r="28" spans="1:14" x14ac:dyDescent="0.4">
      <c r="A28" s="10" t="s">
        <v>10</v>
      </c>
      <c r="B28" s="35"/>
      <c r="C28" s="100">
        <v>30</v>
      </c>
      <c r="D28" s="101">
        <v>10</v>
      </c>
      <c r="E28" s="101">
        <v>40</v>
      </c>
      <c r="F28" s="78">
        <f>SUM(C28:E28)</f>
        <v>80</v>
      </c>
      <c r="G28" s="59">
        <f>SUM(D28:E28)</f>
        <v>50</v>
      </c>
      <c r="H28">
        <v>1</v>
      </c>
      <c r="I28" s="102">
        <v>1</v>
      </c>
      <c r="J28" s="60">
        <f>SUM(G28)*I28</f>
        <v>50</v>
      </c>
      <c r="K28">
        <f>SUM(H28)*I28</f>
        <v>1</v>
      </c>
      <c r="L28" s="64">
        <f>SUM(E28)*I28</f>
        <v>40</v>
      </c>
      <c r="M28" s="78">
        <f>SUM(F28)*I28</f>
        <v>80</v>
      </c>
      <c r="N28" s="74">
        <f>(C28*I28)+B28</f>
        <v>30</v>
      </c>
    </row>
    <row r="29" spans="1:14" x14ac:dyDescent="0.4">
      <c r="A29" s="10" t="s">
        <v>9</v>
      </c>
      <c r="B29" s="35"/>
      <c r="C29" s="100">
        <v>20</v>
      </c>
      <c r="D29" s="101">
        <v>10</v>
      </c>
      <c r="E29" s="101">
        <v>40</v>
      </c>
      <c r="F29" s="78">
        <f>SUM(C29:E29)</f>
        <v>70</v>
      </c>
      <c r="G29" s="59">
        <f>SUM(D29:E29)</f>
        <v>50</v>
      </c>
      <c r="H29">
        <v>1</v>
      </c>
      <c r="I29" s="102">
        <v>8</v>
      </c>
      <c r="J29" s="60">
        <f>SUM(G29)*I29</f>
        <v>400</v>
      </c>
      <c r="K29">
        <f>SUM(H29)*I29</f>
        <v>8</v>
      </c>
      <c r="L29" s="64">
        <f>SUM(E29)*I29</f>
        <v>320</v>
      </c>
      <c r="M29" s="78">
        <f>SUM(F29)*I29</f>
        <v>560</v>
      </c>
      <c r="N29" s="74">
        <f>(C29*I29)+B29</f>
        <v>160</v>
      </c>
    </row>
    <row r="30" spans="1:14" x14ac:dyDescent="0.4">
      <c r="A30" s="10" t="s">
        <v>62</v>
      </c>
      <c r="B30" s="35"/>
      <c r="C30" s="100">
        <v>20</v>
      </c>
      <c r="D30" s="101">
        <v>10</v>
      </c>
      <c r="E30" s="101">
        <v>40</v>
      </c>
      <c r="F30" s="78">
        <f>SUM(C30:E30)</f>
        <v>70</v>
      </c>
      <c r="G30" s="59">
        <f>SUM(D30:E30)</f>
        <v>50</v>
      </c>
      <c r="H30">
        <v>1</v>
      </c>
      <c r="I30" s="102">
        <v>5</v>
      </c>
      <c r="J30" s="60">
        <f>SUM(G30)*I30</f>
        <v>250</v>
      </c>
      <c r="K30">
        <f>SUM(H30)*I30</f>
        <v>5</v>
      </c>
      <c r="L30" s="64">
        <f>SUM(E30)*I30</f>
        <v>200</v>
      </c>
      <c r="M30" s="78">
        <f>SUM(F30)*I30</f>
        <v>350</v>
      </c>
      <c r="N30" s="74">
        <f>(C30*I30)+B30</f>
        <v>100</v>
      </c>
    </row>
    <row r="31" spans="1:14" x14ac:dyDescent="0.4">
      <c r="A31" s="10" t="s">
        <v>51</v>
      </c>
      <c r="B31" s="35"/>
      <c r="C31" s="100">
        <v>30</v>
      </c>
      <c r="D31" s="101">
        <v>10</v>
      </c>
      <c r="E31" s="101">
        <v>40</v>
      </c>
      <c r="F31" s="78">
        <f t="shared" si="3"/>
        <v>80</v>
      </c>
      <c r="G31" s="59">
        <f t="shared" si="8"/>
        <v>50</v>
      </c>
      <c r="H31">
        <v>1</v>
      </c>
      <c r="I31" s="102">
        <v>2</v>
      </c>
      <c r="J31" s="60">
        <f t="shared" si="9"/>
        <v>100</v>
      </c>
      <c r="K31">
        <f t="shared" si="10"/>
        <v>2</v>
      </c>
      <c r="L31" s="64">
        <f t="shared" si="11"/>
        <v>80</v>
      </c>
      <c r="M31" s="78">
        <f t="shared" si="12"/>
        <v>160</v>
      </c>
      <c r="N31" s="74">
        <f t="shared" si="13"/>
        <v>60</v>
      </c>
    </row>
    <row r="32" spans="1:14" x14ac:dyDescent="0.4">
      <c r="A32" s="10" t="s">
        <v>11</v>
      </c>
      <c r="B32" s="35"/>
      <c r="C32" s="100">
        <v>10</v>
      </c>
      <c r="D32" s="101">
        <v>10</v>
      </c>
      <c r="E32" s="101">
        <v>25</v>
      </c>
      <c r="F32" s="78">
        <f t="shared" si="3"/>
        <v>45</v>
      </c>
      <c r="G32" s="59">
        <f t="shared" si="8"/>
        <v>35</v>
      </c>
      <c r="H32">
        <v>1</v>
      </c>
      <c r="I32" s="102">
        <v>3</v>
      </c>
      <c r="J32" s="60">
        <f>SUM(G32)*I32</f>
        <v>105</v>
      </c>
      <c r="K32">
        <f t="shared" si="10"/>
        <v>3</v>
      </c>
      <c r="L32" s="64">
        <f t="shared" si="11"/>
        <v>75</v>
      </c>
      <c r="M32" s="78">
        <f t="shared" si="12"/>
        <v>135</v>
      </c>
      <c r="N32" s="74">
        <f t="shared" si="13"/>
        <v>30</v>
      </c>
    </row>
    <row r="33" spans="1:14" x14ac:dyDescent="0.4">
      <c r="A33" s="10" t="s">
        <v>12</v>
      </c>
      <c r="B33" s="35"/>
      <c r="C33" s="100">
        <v>10</v>
      </c>
      <c r="D33" s="101">
        <v>10</v>
      </c>
      <c r="E33" s="101">
        <v>25</v>
      </c>
      <c r="F33" s="78">
        <f t="shared" si="3"/>
        <v>45</v>
      </c>
      <c r="G33" s="59">
        <f t="shared" si="8"/>
        <v>35</v>
      </c>
      <c r="H33">
        <v>1</v>
      </c>
      <c r="I33" s="102">
        <v>4</v>
      </c>
      <c r="J33" s="60">
        <f>SUM(G33)*I33</f>
        <v>140</v>
      </c>
      <c r="K33">
        <f t="shared" si="10"/>
        <v>4</v>
      </c>
      <c r="L33" s="64">
        <f t="shared" si="11"/>
        <v>100</v>
      </c>
      <c r="M33" s="78">
        <f t="shared" si="12"/>
        <v>180</v>
      </c>
      <c r="N33" s="74">
        <f t="shared" si="13"/>
        <v>40</v>
      </c>
    </row>
    <row r="34" spans="1:14" s="10" customFormat="1" ht="14.4" x14ac:dyDescent="0.3">
      <c r="B34" s="35"/>
      <c r="C34" s="33"/>
      <c r="D34" s="26"/>
      <c r="E34" s="26"/>
      <c r="F34" s="13"/>
      <c r="G34" s="11"/>
      <c r="I34" s="35"/>
      <c r="J34" s="12"/>
      <c r="L34" s="66"/>
      <c r="M34" s="80"/>
    </row>
    <row r="35" spans="1:14" s="7" customFormat="1" ht="18" x14ac:dyDescent="0.35">
      <c r="B35" s="27"/>
      <c r="C35" s="32"/>
      <c r="D35" s="27"/>
      <c r="E35" s="39"/>
      <c r="F35" s="9"/>
      <c r="I35" s="27">
        <f>SUM(I24:I33)</f>
        <v>32</v>
      </c>
      <c r="J35" s="67">
        <f>SUM(J24:J33)</f>
        <v>1495</v>
      </c>
      <c r="K35" s="7">
        <f>SUM(K24:K33)</f>
        <v>32</v>
      </c>
      <c r="L35" s="65">
        <f>SUM(L24:L33)</f>
        <v>1175</v>
      </c>
      <c r="M35" s="79">
        <f>SUM(M24:M33)</f>
        <v>2155</v>
      </c>
    </row>
    <row r="36" spans="1:14" x14ac:dyDescent="0.4">
      <c r="M36" s="78"/>
    </row>
    <row r="37" spans="1:14" x14ac:dyDescent="0.4">
      <c r="L37" s="9"/>
      <c r="M37" s="78"/>
    </row>
    <row r="38" spans="1:14" s="7" customFormat="1" ht="18" x14ac:dyDescent="0.35">
      <c r="B38" s="27"/>
      <c r="C38" s="32"/>
      <c r="D38" s="27"/>
      <c r="E38" s="27"/>
      <c r="F38" s="9"/>
      <c r="I38" s="27" t="s">
        <v>34</v>
      </c>
      <c r="J38" s="58">
        <f>SUM(J21)+J7+J35</f>
        <v>5120</v>
      </c>
      <c r="K38" s="81" t="s">
        <v>31</v>
      </c>
      <c r="L38" s="65">
        <f>SUM(L35,L21,L7)</f>
        <v>4095</v>
      </c>
      <c r="M38" s="79">
        <f>SUM(M35,M21,M7)</f>
        <v>6980</v>
      </c>
    </row>
    <row r="39" spans="1:14" s="7" customFormat="1" ht="18" x14ac:dyDescent="0.35">
      <c r="B39" s="27"/>
      <c r="C39" s="32"/>
      <c r="D39" s="27"/>
      <c r="E39" s="27"/>
      <c r="F39" s="9"/>
      <c r="I39" s="27" t="s">
        <v>16</v>
      </c>
      <c r="J39" s="71">
        <f>SUM(I43)*J43</f>
        <v>2990</v>
      </c>
      <c r="L39" s="9"/>
      <c r="M39" s="9"/>
    </row>
    <row r="40" spans="1:14" s="2" customFormat="1" ht="18" x14ac:dyDescent="0.35">
      <c r="B40" s="29"/>
      <c r="C40" s="34"/>
      <c r="D40" s="34"/>
      <c r="E40" s="34"/>
      <c r="F40" s="6"/>
      <c r="I40" s="27" t="s">
        <v>35</v>
      </c>
      <c r="J40" s="8">
        <f>SUM(J38)-J39</f>
        <v>2130</v>
      </c>
      <c r="L40" s="6"/>
      <c r="M40" s="6"/>
    </row>
    <row r="41" spans="1:14" x14ac:dyDescent="0.4">
      <c r="A41" s="52"/>
      <c r="B41" s="53"/>
      <c r="C41" s="54" t="s">
        <v>59</v>
      </c>
      <c r="D41" s="53" t="s">
        <v>58</v>
      </c>
      <c r="E41" s="53"/>
      <c r="F41" s="55"/>
    </row>
    <row r="42" spans="1:14" ht="18" x14ac:dyDescent="0.35">
      <c r="A42" s="52" t="s">
        <v>22</v>
      </c>
      <c r="B42" s="53"/>
      <c r="C42" s="54">
        <v>60</v>
      </c>
      <c r="D42" s="53"/>
      <c r="E42" s="56">
        <f>SUM(C42)*D42</f>
        <v>0</v>
      </c>
      <c r="F42" s="55"/>
      <c r="H42" s="68" t="s">
        <v>29</v>
      </c>
      <c r="I42" s="69" t="s">
        <v>26</v>
      </c>
      <c r="J42" s="68" t="s">
        <v>27</v>
      </c>
      <c r="K42" s="68" t="s">
        <v>55</v>
      </c>
    </row>
    <row r="43" spans="1:14" ht="18" x14ac:dyDescent="0.35">
      <c r="A43" s="52" t="s">
        <v>23</v>
      </c>
      <c r="B43" s="53"/>
      <c r="C43" s="54">
        <v>40</v>
      </c>
      <c r="D43" s="53"/>
      <c r="E43" s="56">
        <f>SUM(C43)*D43</f>
        <v>0</v>
      </c>
      <c r="F43" s="55"/>
      <c r="H43" s="70" t="s">
        <v>28</v>
      </c>
      <c r="I43" s="82">
        <f>K7+K21</f>
        <v>46</v>
      </c>
      <c r="J43" s="83">
        <v>65</v>
      </c>
      <c r="K43" s="84">
        <f>SUM(I43)*J43</f>
        <v>2990</v>
      </c>
    </row>
    <row r="44" spans="1:14" ht="14.4" x14ac:dyDescent="0.3">
      <c r="A44" s="52"/>
      <c r="B44" s="53"/>
      <c r="C44" s="54"/>
      <c r="D44" s="53"/>
      <c r="E44" s="56"/>
      <c r="F44" s="55"/>
      <c r="I44" s="28"/>
      <c r="J44" s="30"/>
      <c r="K44" s="3"/>
    </row>
    <row r="45" spans="1:14" x14ac:dyDescent="0.4">
      <c r="A45" s="52"/>
      <c r="B45" s="53" t="s">
        <v>65</v>
      </c>
      <c r="C45" s="54">
        <v>40</v>
      </c>
      <c r="D45" s="53">
        <f>SUM(D42:D43)</f>
        <v>0</v>
      </c>
      <c r="E45" s="56">
        <f>SUM(E42)+E43</f>
        <v>0</v>
      </c>
      <c r="F45" s="103"/>
    </row>
    <row r="46" spans="1:14" x14ac:dyDescent="0.4">
      <c r="A46" s="57"/>
      <c r="B46" s="104" t="s">
        <v>64</v>
      </c>
      <c r="C46" s="54">
        <f>C45*D45</f>
        <v>0</v>
      </c>
      <c r="D46" s="53"/>
      <c r="E46" s="105" t="s">
        <v>66</v>
      </c>
      <c r="F46" s="55">
        <f>E45-C46</f>
        <v>0</v>
      </c>
    </row>
  </sheetData>
  <sheetProtection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FE1B4-C98C-457D-BB2E-9A299C680A1C}">
  <dimension ref="A1:N46"/>
  <sheetViews>
    <sheetView zoomScale="85" zoomScaleNormal="85" workbookViewId="0">
      <pane ySplit="1" topLeftCell="A25" activePane="bottomLeft" state="frozen"/>
      <selection pane="bottomLeft" activeCell="J43" sqref="J43"/>
    </sheetView>
  </sheetViews>
  <sheetFormatPr defaultRowHeight="21" x14ac:dyDescent="0.4"/>
  <cols>
    <col min="1" max="1" width="35" customWidth="1"/>
    <col min="2" max="2" width="11.88671875" style="28" customWidth="1"/>
    <col min="3" max="3" width="9.5546875" style="30" customWidth="1"/>
    <col min="4" max="4" width="10.33203125" style="28" bestFit="1" customWidth="1"/>
    <col min="5" max="5" width="12.33203125" style="28" bestFit="1" customWidth="1"/>
    <col min="6" max="6" width="18.33203125" style="3" customWidth="1"/>
    <col min="7" max="7" width="10.44140625" customWidth="1"/>
    <col min="8" max="8" width="10.6640625" customWidth="1"/>
    <col min="9" max="9" width="11.88671875" style="40" customWidth="1"/>
    <col min="10" max="10" width="15.88671875" style="5" customWidth="1"/>
    <col min="11" max="11" width="13.88671875" customWidth="1"/>
    <col min="12" max="13" width="15.5546875" style="3" customWidth="1"/>
    <col min="14" max="14" width="11.33203125" bestFit="1" customWidth="1"/>
  </cols>
  <sheetData>
    <row r="1" spans="1:14" s="22" customFormat="1" ht="39.6" customHeight="1" x14ac:dyDescent="0.4">
      <c r="A1" s="16" t="s">
        <v>13</v>
      </c>
      <c r="B1" s="24" t="s">
        <v>37</v>
      </c>
      <c r="C1" s="31" t="s">
        <v>14</v>
      </c>
      <c r="D1" s="37" t="s">
        <v>15</v>
      </c>
      <c r="E1" s="38" t="s">
        <v>16</v>
      </c>
      <c r="F1" s="17" t="s">
        <v>18</v>
      </c>
      <c r="G1" s="18" t="s">
        <v>24</v>
      </c>
      <c r="H1" s="19" t="s">
        <v>19</v>
      </c>
      <c r="I1" s="37" t="s">
        <v>17</v>
      </c>
      <c r="J1" s="20" t="s">
        <v>25</v>
      </c>
      <c r="K1" s="19" t="s">
        <v>20</v>
      </c>
      <c r="L1" s="21" t="s">
        <v>32</v>
      </c>
      <c r="M1" s="17" t="s">
        <v>21</v>
      </c>
      <c r="N1" s="45" t="s">
        <v>50</v>
      </c>
    </row>
    <row r="2" spans="1:14" x14ac:dyDescent="0.4">
      <c r="A2" s="10" t="s">
        <v>36</v>
      </c>
      <c r="B2" s="36"/>
      <c r="C2" s="100">
        <v>60</v>
      </c>
      <c r="D2" s="101">
        <v>25</v>
      </c>
      <c r="E2" s="101">
        <v>115</v>
      </c>
      <c r="F2" s="78">
        <f>SUM(C2:E2)</f>
        <v>200</v>
      </c>
      <c r="G2" s="59">
        <f>SUM(D2:E2)</f>
        <v>140</v>
      </c>
      <c r="H2">
        <v>2</v>
      </c>
      <c r="I2" s="102">
        <v>2</v>
      </c>
      <c r="J2" s="60">
        <f>SUM(G2)*I2</f>
        <v>280</v>
      </c>
      <c r="K2">
        <f t="shared" ref="K2:K19" si="0">SUM(H2)*I2</f>
        <v>4</v>
      </c>
      <c r="L2" s="64">
        <f t="shared" ref="L2:L19" si="1">SUM(E2)*I2</f>
        <v>230</v>
      </c>
      <c r="M2" s="78">
        <f t="shared" ref="M2:M19" si="2">SUM(F2)*I2</f>
        <v>400</v>
      </c>
      <c r="N2" s="74">
        <f>(C2*I2)+B2</f>
        <v>120</v>
      </c>
    </row>
    <row r="3" spans="1:14" x14ac:dyDescent="0.4">
      <c r="A3" s="10" t="s">
        <v>4</v>
      </c>
      <c r="B3" s="36"/>
      <c r="C3" s="100">
        <v>60</v>
      </c>
      <c r="D3" s="101">
        <v>25</v>
      </c>
      <c r="E3" s="101">
        <v>115</v>
      </c>
      <c r="F3" s="78">
        <f t="shared" ref="F3:F33" si="3">SUM(C3:E3)</f>
        <v>200</v>
      </c>
      <c r="G3" s="59">
        <f t="shared" ref="G3:G19" si="4">SUM(D3:E3)</f>
        <v>140</v>
      </c>
      <c r="H3">
        <v>2</v>
      </c>
      <c r="I3" s="102">
        <v>3</v>
      </c>
      <c r="J3" s="60">
        <f t="shared" ref="J3:J19" si="5">SUM(G3)*I3</f>
        <v>420</v>
      </c>
      <c r="K3">
        <f t="shared" si="0"/>
        <v>6</v>
      </c>
      <c r="L3" s="64">
        <f t="shared" si="1"/>
        <v>345</v>
      </c>
      <c r="M3" s="78">
        <f t="shared" si="2"/>
        <v>600</v>
      </c>
      <c r="N3" s="74">
        <f t="shared" ref="N3:N19" si="6">(C3*I3)+B3</f>
        <v>180</v>
      </c>
    </row>
    <row r="4" spans="1:14" x14ac:dyDescent="0.4">
      <c r="A4" s="10" t="s">
        <v>0</v>
      </c>
      <c r="B4" s="36"/>
      <c r="C4" s="100">
        <v>60</v>
      </c>
      <c r="D4" s="101">
        <v>25</v>
      </c>
      <c r="E4" s="101">
        <v>115</v>
      </c>
      <c r="F4" s="78">
        <f t="shared" si="3"/>
        <v>200</v>
      </c>
      <c r="G4" s="59">
        <f>SUM(D4:E4)</f>
        <v>140</v>
      </c>
      <c r="H4">
        <v>2</v>
      </c>
      <c r="I4" s="102">
        <v>2</v>
      </c>
      <c r="J4" s="60">
        <f t="shared" si="5"/>
        <v>280</v>
      </c>
      <c r="K4">
        <f t="shared" si="0"/>
        <v>4</v>
      </c>
      <c r="L4" s="64">
        <f t="shared" si="1"/>
        <v>230</v>
      </c>
      <c r="M4" s="78">
        <f t="shared" si="2"/>
        <v>400</v>
      </c>
      <c r="N4" s="74">
        <f t="shared" si="6"/>
        <v>120</v>
      </c>
    </row>
    <row r="5" spans="1:14" x14ac:dyDescent="0.4">
      <c r="A5" s="10" t="s">
        <v>1</v>
      </c>
      <c r="B5" s="36"/>
      <c r="C5" s="100">
        <v>60</v>
      </c>
      <c r="D5" s="101">
        <v>25</v>
      </c>
      <c r="E5" s="101">
        <v>115</v>
      </c>
      <c r="F5" s="78">
        <f>SUM(C5:E5)</f>
        <v>200</v>
      </c>
      <c r="G5" s="59">
        <f t="shared" si="4"/>
        <v>140</v>
      </c>
      <c r="H5">
        <v>2</v>
      </c>
      <c r="I5" s="102">
        <v>2</v>
      </c>
      <c r="J5" s="60">
        <f t="shared" si="5"/>
        <v>280</v>
      </c>
      <c r="K5">
        <f t="shared" si="0"/>
        <v>4</v>
      </c>
      <c r="L5" s="64">
        <f t="shared" si="1"/>
        <v>230</v>
      </c>
      <c r="M5" s="78">
        <f t="shared" si="2"/>
        <v>400</v>
      </c>
      <c r="N5" s="74">
        <f t="shared" si="6"/>
        <v>120</v>
      </c>
    </row>
    <row r="6" spans="1:14" x14ac:dyDescent="0.4">
      <c r="A6" s="10"/>
      <c r="B6" s="36"/>
      <c r="C6" s="72"/>
      <c r="D6" s="61"/>
      <c r="E6" s="61"/>
      <c r="F6" s="78"/>
      <c r="G6" s="1"/>
      <c r="J6" s="4"/>
      <c r="L6" s="64"/>
      <c r="M6" s="78"/>
      <c r="N6" s="74"/>
    </row>
    <row r="7" spans="1:14" s="7" customFormat="1" ht="18" x14ac:dyDescent="0.35">
      <c r="B7" s="50"/>
      <c r="C7" s="73"/>
      <c r="D7" s="62"/>
      <c r="E7" s="62"/>
      <c r="F7" s="79"/>
      <c r="G7" s="51"/>
      <c r="I7" s="27">
        <f>SUM(I2:I6)</f>
        <v>9</v>
      </c>
      <c r="J7" s="8">
        <f>SUM(J2:J6)</f>
        <v>1260</v>
      </c>
      <c r="K7" s="7">
        <f>SUM(K2:K5)</f>
        <v>18</v>
      </c>
      <c r="L7" s="65">
        <f>SUM(L2:L5)</f>
        <v>1035</v>
      </c>
      <c r="M7" s="79">
        <f>SUM(M2:M5)</f>
        <v>1800</v>
      </c>
      <c r="N7" s="75"/>
    </row>
    <row r="8" spans="1:14" x14ac:dyDescent="0.4">
      <c r="A8" s="49" t="s">
        <v>57</v>
      </c>
      <c r="B8" s="36"/>
      <c r="C8" s="72"/>
      <c r="D8" s="61"/>
      <c r="E8" s="61"/>
      <c r="F8" s="78" t="s">
        <v>28</v>
      </c>
      <c r="G8" s="1"/>
      <c r="J8" s="4"/>
      <c r="L8" s="64"/>
      <c r="M8" s="78"/>
      <c r="N8" s="74"/>
    </row>
    <row r="9" spans="1:14" x14ac:dyDescent="0.4">
      <c r="A9" s="10"/>
      <c r="B9" s="36"/>
      <c r="C9" s="72"/>
      <c r="D9" s="61"/>
      <c r="E9" s="61"/>
      <c r="F9" s="78"/>
      <c r="G9" s="1"/>
      <c r="J9" s="4"/>
      <c r="L9" s="64"/>
      <c r="M9" s="78"/>
      <c r="N9" s="74"/>
    </row>
    <row r="10" spans="1:14" x14ac:dyDescent="0.4">
      <c r="A10" s="10" t="s">
        <v>67</v>
      </c>
      <c r="B10" s="35"/>
      <c r="C10" s="100">
        <v>30</v>
      </c>
      <c r="D10" s="101">
        <v>15</v>
      </c>
      <c r="E10" s="101">
        <v>75</v>
      </c>
      <c r="F10" s="78">
        <f t="shared" si="3"/>
        <v>120</v>
      </c>
      <c r="G10" s="59">
        <f t="shared" si="4"/>
        <v>90</v>
      </c>
      <c r="H10">
        <v>2</v>
      </c>
      <c r="I10" s="102">
        <v>4</v>
      </c>
      <c r="J10" s="60">
        <f t="shared" si="5"/>
        <v>360</v>
      </c>
      <c r="K10">
        <f t="shared" si="0"/>
        <v>8</v>
      </c>
      <c r="L10" s="64">
        <f t="shared" si="1"/>
        <v>300</v>
      </c>
      <c r="M10" s="78">
        <f t="shared" si="2"/>
        <v>480</v>
      </c>
      <c r="N10" s="74">
        <f t="shared" si="6"/>
        <v>120</v>
      </c>
    </row>
    <row r="11" spans="1:14" x14ac:dyDescent="0.4">
      <c r="A11" s="10" t="s">
        <v>68</v>
      </c>
      <c r="B11" s="35"/>
      <c r="C11" s="100">
        <v>30</v>
      </c>
      <c r="D11" s="101">
        <v>15</v>
      </c>
      <c r="E11" s="101">
        <v>75</v>
      </c>
      <c r="F11" s="78">
        <f>SUM(C11:E11)</f>
        <v>120</v>
      </c>
      <c r="G11" s="59">
        <f t="shared" si="4"/>
        <v>90</v>
      </c>
      <c r="H11">
        <v>2</v>
      </c>
      <c r="I11" s="102">
        <v>2</v>
      </c>
      <c r="J11" s="60">
        <f t="shared" si="5"/>
        <v>180</v>
      </c>
      <c r="K11">
        <f t="shared" si="0"/>
        <v>4</v>
      </c>
      <c r="L11" s="64">
        <f t="shared" si="1"/>
        <v>150</v>
      </c>
      <c r="M11" s="78">
        <f t="shared" si="2"/>
        <v>240</v>
      </c>
      <c r="N11" s="74">
        <f t="shared" si="6"/>
        <v>60</v>
      </c>
    </row>
    <row r="12" spans="1:14" x14ac:dyDescent="0.4">
      <c r="A12" s="10" t="s">
        <v>69</v>
      </c>
      <c r="B12" s="35"/>
      <c r="C12" s="100">
        <v>20</v>
      </c>
      <c r="D12" s="101">
        <v>15</v>
      </c>
      <c r="E12" s="101">
        <v>60</v>
      </c>
      <c r="F12" s="78">
        <f t="shared" si="3"/>
        <v>95</v>
      </c>
      <c r="G12" s="59">
        <f t="shared" si="4"/>
        <v>75</v>
      </c>
      <c r="H12">
        <v>0</v>
      </c>
      <c r="I12" s="102">
        <v>3</v>
      </c>
      <c r="J12" s="60">
        <f t="shared" si="5"/>
        <v>225</v>
      </c>
      <c r="K12">
        <f t="shared" si="0"/>
        <v>0</v>
      </c>
      <c r="L12" s="64">
        <f t="shared" si="1"/>
        <v>180</v>
      </c>
      <c r="M12" s="78">
        <f t="shared" si="2"/>
        <v>285</v>
      </c>
      <c r="N12" s="74">
        <f t="shared" si="6"/>
        <v>60</v>
      </c>
    </row>
    <row r="13" spans="1:14" x14ac:dyDescent="0.4">
      <c r="A13" s="10" t="s">
        <v>10</v>
      </c>
      <c r="B13" s="35"/>
      <c r="C13" s="100">
        <v>30</v>
      </c>
      <c r="D13" s="101">
        <v>15</v>
      </c>
      <c r="E13" s="101">
        <v>75</v>
      </c>
      <c r="F13" s="78">
        <f>SUM(C13:E13)</f>
        <v>120</v>
      </c>
      <c r="G13" s="59">
        <f t="shared" si="4"/>
        <v>90</v>
      </c>
      <c r="H13">
        <v>2</v>
      </c>
      <c r="I13" s="102">
        <v>1</v>
      </c>
      <c r="J13" s="60">
        <f t="shared" si="5"/>
        <v>90</v>
      </c>
      <c r="K13">
        <f t="shared" si="0"/>
        <v>2</v>
      </c>
      <c r="L13" s="64">
        <f t="shared" si="1"/>
        <v>75</v>
      </c>
      <c r="M13" s="78">
        <f t="shared" si="2"/>
        <v>120</v>
      </c>
      <c r="N13" s="74">
        <f t="shared" si="6"/>
        <v>30</v>
      </c>
    </row>
    <row r="14" spans="1:14" x14ac:dyDescent="0.4">
      <c r="A14" s="10" t="s">
        <v>9</v>
      </c>
      <c r="B14" s="35"/>
      <c r="C14" s="100">
        <v>20</v>
      </c>
      <c r="D14" s="101">
        <v>15</v>
      </c>
      <c r="E14" s="101">
        <v>60</v>
      </c>
      <c r="F14" s="78">
        <f>SUM(C14:E14)</f>
        <v>95</v>
      </c>
      <c r="G14" s="59">
        <f>SUM(D14:E14)</f>
        <v>75</v>
      </c>
      <c r="H14">
        <v>0</v>
      </c>
      <c r="I14" s="102">
        <v>8</v>
      </c>
      <c r="J14" s="60">
        <f>SUM(G14)*I14</f>
        <v>600</v>
      </c>
      <c r="K14">
        <f>SUM(H14)*I14</f>
        <v>0</v>
      </c>
      <c r="L14" s="64">
        <f>SUM(E14)*I14</f>
        <v>480</v>
      </c>
      <c r="M14" s="78">
        <f>SUM(F14)*I14</f>
        <v>760</v>
      </c>
      <c r="N14" s="74">
        <f>(C14*I14)+B14</f>
        <v>160</v>
      </c>
    </row>
    <row r="15" spans="1:14" x14ac:dyDescent="0.4">
      <c r="A15" s="10" t="s">
        <v>61</v>
      </c>
      <c r="B15" s="35"/>
      <c r="C15" s="100">
        <v>20</v>
      </c>
      <c r="D15" s="101">
        <v>15</v>
      </c>
      <c r="E15" s="101">
        <v>75</v>
      </c>
      <c r="F15" s="78">
        <f>SUM(C15:E15)</f>
        <v>110</v>
      </c>
      <c r="G15" s="59">
        <f>SUM(D15:E15)</f>
        <v>90</v>
      </c>
      <c r="H15">
        <v>2</v>
      </c>
      <c r="I15" s="102">
        <v>5</v>
      </c>
      <c r="J15" s="60">
        <f t="shared" ref="J15" si="7">SUM(G15)*I15</f>
        <v>450</v>
      </c>
      <c r="K15">
        <f>SUM(H15)*I15</f>
        <v>10</v>
      </c>
      <c r="L15" s="64">
        <f>SUM(E15)*I15</f>
        <v>375</v>
      </c>
      <c r="M15" s="78">
        <f>SUM(F15)*I15</f>
        <v>550</v>
      </c>
      <c r="N15" s="74">
        <f>(C15*I15)+B15</f>
        <v>100</v>
      </c>
    </row>
    <row r="16" spans="1:14" x14ac:dyDescent="0.4">
      <c r="A16" s="10" t="s">
        <v>51</v>
      </c>
      <c r="B16" s="35"/>
      <c r="C16" s="100">
        <v>30</v>
      </c>
      <c r="D16" s="101">
        <v>15</v>
      </c>
      <c r="E16" s="101">
        <v>75</v>
      </c>
      <c r="F16" s="78">
        <f t="shared" si="3"/>
        <v>120</v>
      </c>
      <c r="G16" s="59">
        <f t="shared" si="4"/>
        <v>90</v>
      </c>
      <c r="H16">
        <v>2</v>
      </c>
      <c r="I16" s="102">
        <v>2</v>
      </c>
      <c r="J16" s="60">
        <f t="shared" si="5"/>
        <v>180</v>
      </c>
      <c r="K16">
        <f t="shared" si="0"/>
        <v>4</v>
      </c>
      <c r="L16" s="64">
        <f t="shared" si="1"/>
        <v>150</v>
      </c>
      <c r="M16" s="78">
        <f t="shared" si="2"/>
        <v>240</v>
      </c>
      <c r="N16" s="74">
        <f t="shared" si="6"/>
        <v>60</v>
      </c>
    </row>
    <row r="17" spans="1:14" x14ac:dyDescent="0.4">
      <c r="A17" s="10" t="s">
        <v>53</v>
      </c>
      <c r="B17" s="35"/>
      <c r="C17" s="100">
        <v>10</v>
      </c>
      <c r="D17" s="101">
        <v>15</v>
      </c>
      <c r="E17" s="101">
        <v>25</v>
      </c>
      <c r="F17" s="78">
        <f t="shared" si="3"/>
        <v>50</v>
      </c>
      <c r="G17" s="59">
        <f t="shared" si="4"/>
        <v>40</v>
      </c>
      <c r="H17">
        <v>0</v>
      </c>
      <c r="I17" s="102">
        <v>3</v>
      </c>
      <c r="J17" s="60">
        <f t="shared" si="5"/>
        <v>120</v>
      </c>
      <c r="K17">
        <f t="shared" si="0"/>
        <v>0</v>
      </c>
      <c r="L17" s="64">
        <f t="shared" si="1"/>
        <v>75</v>
      </c>
      <c r="M17" s="78">
        <f t="shared" si="2"/>
        <v>150</v>
      </c>
      <c r="N17" s="74">
        <f t="shared" si="6"/>
        <v>30</v>
      </c>
    </row>
    <row r="18" spans="1:14" x14ac:dyDescent="0.4">
      <c r="A18" s="10" t="s">
        <v>54</v>
      </c>
      <c r="B18" s="35"/>
      <c r="C18" s="100">
        <v>10</v>
      </c>
      <c r="D18" s="101">
        <v>15</v>
      </c>
      <c r="E18" s="101">
        <v>25</v>
      </c>
      <c r="F18" s="78">
        <f t="shared" si="3"/>
        <v>50</v>
      </c>
      <c r="G18" s="59">
        <f t="shared" si="4"/>
        <v>40</v>
      </c>
      <c r="H18">
        <v>0</v>
      </c>
      <c r="I18" s="102">
        <v>4</v>
      </c>
      <c r="J18" s="60">
        <f t="shared" si="5"/>
        <v>160</v>
      </c>
      <c r="K18">
        <f t="shared" si="0"/>
        <v>0</v>
      </c>
      <c r="L18" s="64">
        <f t="shared" si="1"/>
        <v>100</v>
      </c>
      <c r="M18" s="78">
        <f t="shared" si="2"/>
        <v>200</v>
      </c>
      <c r="N18" s="74">
        <f t="shared" si="6"/>
        <v>40</v>
      </c>
    </row>
    <row r="19" spans="1:14" x14ac:dyDescent="0.4">
      <c r="A19" s="10" t="s">
        <v>52</v>
      </c>
      <c r="B19" s="35"/>
      <c r="C19" s="100">
        <v>20</v>
      </c>
      <c r="D19" s="101">
        <v>15</v>
      </c>
      <c r="E19" s="101">
        <v>80</v>
      </c>
      <c r="F19" s="78">
        <f t="shared" si="3"/>
        <v>115</v>
      </c>
      <c r="G19" s="59">
        <f t="shared" si="4"/>
        <v>95</v>
      </c>
      <c r="H19">
        <v>0</v>
      </c>
      <c r="I19" s="102"/>
      <c r="J19" s="60">
        <f t="shared" si="5"/>
        <v>0</v>
      </c>
      <c r="K19">
        <f t="shared" si="0"/>
        <v>0</v>
      </c>
      <c r="L19" s="64">
        <f t="shared" si="1"/>
        <v>0</v>
      </c>
      <c r="M19" s="78">
        <f t="shared" si="2"/>
        <v>0</v>
      </c>
      <c r="N19" s="74">
        <f t="shared" si="6"/>
        <v>0</v>
      </c>
    </row>
    <row r="20" spans="1:14" ht="14.4" x14ac:dyDescent="0.3">
      <c r="A20" s="10"/>
      <c r="B20" s="35"/>
      <c r="C20" s="72"/>
      <c r="D20" s="61"/>
      <c r="E20" s="61"/>
      <c r="F20" s="78"/>
      <c r="G20" s="1"/>
      <c r="I20" s="28"/>
      <c r="J20" s="14"/>
      <c r="L20" s="64"/>
      <c r="M20" s="78"/>
      <c r="N20" s="76"/>
    </row>
    <row r="21" spans="1:14" s="15" customFormat="1" ht="18" x14ac:dyDescent="0.35">
      <c r="B21" s="25"/>
      <c r="C21" s="73"/>
      <c r="D21" s="63"/>
      <c r="E21" s="63"/>
      <c r="F21" s="79"/>
      <c r="I21" s="27">
        <f>SUM(I10:I19)</f>
        <v>32</v>
      </c>
      <c r="J21" s="67">
        <f>SUM(J10:J19)</f>
        <v>2365</v>
      </c>
      <c r="K21" s="7">
        <f>SUM(K10:K19)</f>
        <v>28</v>
      </c>
      <c r="L21" s="65">
        <f>SUM(L10:L19)</f>
        <v>1885</v>
      </c>
      <c r="M21" s="79">
        <f>SUM(M10:M19)</f>
        <v>3025</v>
      </c>
      <c r="N21" s="77"/>
    </row>
    <row r="22" spans="1:14" ht="14.4" x14ac:dyDescent="0.3">
      <c r="A22" s="10"/>
      <c r="B22" s="35"/>
      <c r="C22" s="72"/>
      <c r="D22" s="61"/>
      <c r="E22" s="61"/>
      <c r="F22" s="78"/>
      <c r="G22" s="1"/>
      <c r="I22" s="28"/>
      <c r="J22" s="14"/>
      <c r="L22" s="64"/>
      <c r="M22" s="78"/>
      <c r="N22" s="76"/>
    </row>
    <row r="23" spans="1:14" x14ac:dyDescent="0.4">
      <c r="A23" s="49" t="s">
        <v>56</v>
      </c>
      <c r="B23" s="35"/>
      <c r="C23" s="72"/>
      <c r="D23" s="61"/>
      <c r="E23" s="61"/>
      <c r="F23" s="78"/>
      <c r="G23" s="1"/>
      <c r="I23" s="29" t="s">
        <v>60</v>
      </c>
      <c r="J23" s="14"/>
      <c r="K23" s="85">
        <f>K7+K21</f>
        <v>46</v>
      </c>
      <c r="L23" s="64"/>
      <c r="M23" s="78"/>
      <c r="N23" s="76"/>
    </row>
    <row r="24" spans="1:14" x14ac:dyDescent="0.4">
      <c r="A24" s="10"/>
      <c r="B24" s="35"/>
      <c r="C24" s="72"/>
      <c r="D24" s="61"/>
      <c r="E24" s="61"/>
      <c r="F24" s="78"/>
      <c r="G24" s="1"/>
      <c r="J24" s="4"/>
      <c r="L24" s="64"/>
      <c r="M24" s="78"/>
      <c r="N24" s="74"/>
    </row>
    <row r="25" spans="1:14" x14ac:dyDescent="0.4">
      <c r="A25" s="10" t="s">
        <v>5</v>
      </c>
      <c r="B25" s="35"/>
      <c r="C25" s="100">
        <v>30</v>
      </c>
      <c r="D25" s="101">
        <v>10</v>
      </c>
      <c r="E25" s="101">
        <v>40</v>
      </c>
      <c r="F25" s="78">
        <f t="shared" si="3"/>
        <v>80</v>
      </c>
      <c r="G25" s="59">
        <f t="shared" ref="G25:G33" si="8">SUM(D25:E25)</f>
        <v>50</v>
      </c>
      <c r="H25">
        <v>1</v>
      </c>
      <c r="I25" s="102">
        <v>4</v>
      </c>
      <c r="J25" s="60">
        <f t="shared" ref="J25:J31" si="9">SUM(G25)*I25</f>
        <v>200</v>
      </c>
      <c r="K25">
        <f t="shared" ref="K25:K33" si="10">SUM(H25)*I25</f>
        <v>4</v>
      </c>
      <c r="L25" s="64">
        <f t="shared" ref="L25:L33" si="11">SUM(E25)*I25</f>
        <v>160</v>
      </c>
      <c r="M25" s="78">
        <f t="shared" ref="M25:M33" si="12">SUM(F25)*I25</f>
        <v>320</v>
      </c>
      <c r="N25" s="74">
        <f t="shared" ref="N25:N33" si="13">(C25*I25)+B25</f>
        <v>120</v>
      </c>
    </row>
    <row r="26" spans="1:14" x14ac:dyDescent="0.4">
      <c r="A26" s="10" t="s">
        <v>7</v>
      </c>
      <c r="B26" s="35"/>
      <c r="C26" s="100">
        <v>30</v>
      </c>
      <c r="D26" s="101">
        <v>10</v>
      </c>
      <c r="E26" s="101">
        <v>40</v>
      </c>
      <c r="F26" s="78">
        <f t="shared" si="3"/>
        <v>80</v>
      </c>
      <c r="G26" s="59">
        <f t="shared" si="8"/>
        <v>50</v>
      </c>
      <c r="H26">
        <v>1</v>
      </c>
      <c r="I26" s="102">
        <v>2</v>
      </c>
      <c r="J26" s="60">
        <f t="shared" si="9"/>
        <v>100</v>
      </c>
      <c r="K26">
        <f t="shared" si="10"/>
        <v>2</v>
      </c>
      <c r="L26" s="64">
        <f t="shared" si="11"/>
        <v>80</v>
      </c>
      <c r="M26" s="78">
        <f t="shared" si="12"/>
        <v>160</v>
      </c>
      <c r="N26" s="74">
        <f t="shared" si="13"/>
        <v>60</v>
      </c>
    </row>
    <row r="27" spans="1:14" x14ac:dyDescent="0.4">
      <c r="A27" s="10" t="s">
        <v>8</v>
      </c>
      <c r="B27" s="35"/>
      <c r="C27" s="100">
        <v>20</v>
      </c>
      <c r="D27" s="101">
        <v>10</v>
      </c>
      <c r="E27" s="101">
        <v>40</v>
      </c>
      <c r="F27" s="78">
        <f t="shared" si="3"/>
        <v>70</v>
      </c>
      <c r="G27" s="59">
        <f t="shared" si="8"/>
        <v>50</v>
      </c>
      <c r="H27">
        <v>1</v>
      </c>
      <c r="I27" s="102">
        <v>3</v>
      </c>
      <c r="J27" s="60">
        <f t="shared" si="9"/>
        <v>150</v>
      </c>
      <c r="K27">
        <f t="shared" si="10"/>
        <v>3</v>
      </c>
      <c r="L27" s="64">
        <f t="shared" si="11"/>
        <v>120</v>
      </c>
      <c r="M27" s="78">
        <f t="shared" si="12"/>
        <v>210</v>
      </c>
      <c r="N27" s="74">
        <f t="shared" si="13"/>
        <v>60</v>
      </c>
    </row>
    <row r="28" spans="1:14" x14ac:dyDescent="0.4">
      <c r="A28" s="10" t="s">
        <v>10</v>
      </c>
      <c r="B28" s="35"/>
      <c r="C28" s="100">
        <v>30</v>
      </c>
      <c r="D28" s="101">
        <v>10</v>
      </c>
      <c r="E28" s="101">
        <v>40</v>
      </c>
      <c r="F28" s="78">
        <f>SUM(C28:E28)</f>
        <v>80</v>
      </c>
      <c r="G28" s="59">
        <f>SUM(D28:E28)</f>
        <v>50</v>
      </c>
      <c r="H28">
        <v>1</v>
      </c>
      <c r="I28" s="102">
        <v>1</v>
      </c>
      <c r="J28" s="60">
        <f>SUM(G28)*I28</f>
        <v>50</v>
      </c>
      <c r="K28">
        <f>SUM(H28)*I28</f>
        <v>1</v>
      </c>
      <c r="L28" s="64">
        <f>SUM(E28)*I28</f>
        <v>40</v>
      </c>
      <c r="M28" s="78">
        <f>SUM(F28)*I28</f>
        <v>80</v>
      </c>
      <c r="N28" s="74">
        <f>(C28*I28)+B28</f>
        <v>30</v>
      </c>
    </row>
    <row r="29" spans="1:14" x14ac:dyDescent="0.4">
      <c r="A29" s="10" t="s">
        <v>9</v>
      </c>
      <c r="B29" s="35"/>
      <c r="C29" s="100">
        <v>20</v>
      </c>
      <c r="D29" s="101">
        <v>10</v>
      </c>
      <c r="E29" s="101">
        <v>40</v>
      </c>
      <c r="F29" s="78">
        <f>SUM(C29:E29)</f>
        <v>70</v>
      </c>
      <c r="G29" s="59">
        <f>SUM(D29:E29)</f>
        <v>50</v>
      </c>
      <c r="H29">
        <v>1</v>
      </c>
      <c r="I29" s="102">
        <v>8</v>
      </c>
      <c r="J29" s="60">
        <f>SUM(G29)*I29</f>
        <v>400</v>
      </c>
      <c r="K29">
        <f>SUM(H29)*I29</f>
        <v>8</v>
      </c>
      <c r="L29" s="64">
        <f>SUM(E29)*I29</f>
        <v>320</v>
      </c>
      <c r="M29" s="78">
        <f>SUM(F29)*I29</f>
        <v>560</v>
      </c>
      <c r="N29" s="74">
        <f>(C29*I29)+B29</f>
        <v>160</v>
      </c>
    </row>
    <row r="30" spans="1:14" x14ac:dyDescent="0.4">
      <c r="A30" s="10" t="s">
        <v>62</v>
      </c>
      <c r="B30" s="35"/>
      <c r="C30" s="100">
        <v>20</v>
      </c>
      <c r="D30" s="101">
        <v>10</v>
      </c>
      <c r="E30" s="101">
        <v>40</v>
      </c>
      <c r="F30" s="78">
        <f>SUM(C30:E30)</f>
        <v>70</v>
      </c>
      <c r="G30" s="59">
        <f>SUM(D30:E30)</f>
        <v>50</v>
      </c>
      <c r="H30">
        <v>1</v>
      </c>
      <c r="I30" s="102">
        <v>5</v>
      </c>
      <c r="J30" s="60">
        <f>SUM(G30)*I30</f>
        <v>250</v>
      </c>
      <c r="K30">
        <f>SUM(H30)*I30</f>
        <v>5</v>
      </c>
      <c r="L30" s="64">
        <f>SUM(E30)*I30</f>
        <v>200</v>
      </c>
      <c r="M30" s="78">
        <f>SUM(F30)*I30</f>
        <v>350</v>
      </c>
      <c r="N30" s="74">
        <f>(C30*I30)+B30</f>
        <v>100</v>
      </c>
    </row>
    <row r="31" spans="1:14" x14ac:dyDescent="0.4">
      <c r="A31" s="10" t="s">
        <v>51</v>
      </c>
      <c r="B31" s="35"/>
      <c r="C31" s="100">
        <v>30</v>
      </c>
      <c r="D31" s="101">
        <v>10</v>
      </c>
      <c r="E31" s="101">
        <v>40</v>
      </c>
      <c r="F31" s="78">
        <f t="shared" si="3"/>
        <v>80</v>
      </c>
      <c r="G31" s="59">
        <f t="shared" si="8"/>
        <v>50</v>
      </c>
      <c r="H31">
        <v>1</v>
      </c>
      <c r="I31" s="102">
        <v>2</v>
      </c>
      <c r="J31" s="60">
        <f t="shared" si="9"/>
        <v>100</v>
      </c>
      <c r="K31">
        <f t="shared" si="10"/>
        <v>2</v>
      </c>
      <c r="L31" s="64">
        <f t="shared" si="11"/>
        <v>80</v>
      </c>
      <c r="M31" s="78">
        <f t="shared" si="12"/>
        <v>160</v>
      </c>
      <c r="N31" s="74">
        <f t="shared" si="13"/>
        <v>60</v>
      </c>
    </row>
    <row r="32" spans="1:14" x14ac:dyDescent="0.4">
      <c r="A32" s="10" t="s">
        <v>11</v>
      </c>
      <c r="B32" s="35"/>
      <c r="C32" s="100">
        <v>10</v>
      </c>
      <c r="D32" s="101">
        <v>10</v>
      </c>
      <c r="E32" s="101">
        <v>25</v>
      </c>
      <c r="F32" s="78">
        <f t="shared" si="3"/>
        <v>45</v>
      </c>
      <c r="G32" s="59">
        <f t="shared" si="8"/>
        <v>35</v>
      </c>
      <c r="H32">
        <v>1</v>
      </c>
      <c r="I32" s="102">
        <v>3</v>
      </c>
      <c r="J32" s="60">
        <f>SUM(G32)*I32</f>
        <v>105</v>
      </c>
      <c r="K32">
        <f t="shared" si="10"/>
        <v>3</v>
      </c>
      <c r="L32" s="64">
        <f t="shared" si="11"/>
        <v>75</v>
      </c>
      <c r="M32" s="78">
        <f t="shared" si="12"/>
        <v>135</v>
      </c>
      <c r="N32" s="74">
        <f t="shared" si="13"/>
        <v>30</v>
      </c>
    </row>
    <row r="33" spans="1:14" x14ac:dyDescent="0.4">
      <c r="A33" s="10" t="s">
        <v>12</v>
      </c>
      <c r="B33" s="35"/>
      <c r="C33" s="100">
        <v>10</v>
      </c>
      <c r="D33" s="101">
        <v>10</v>
      </c>
      <c r="E33" s="101">
        <v>25</v>
      </c>
      <c r="F33" s="78">
        <f t="shared" si="3"/>
        <v>45</v>
      </c>
      <c r="G33" s="59">
        <f t="shared" si="8"/>
        <v>35</v>
      </c>
      <c r="H33">
        <v>1</v>
      </c>
      <c r="I33" s="102">
        <v>4</v>
      </c>
      <c r="J33" s="60">
        <f>SUM(G33)*I33</f>
        <v>140</v>
      </c>
      <c r="K33">
        <f t="shared" si="10"/>
        <v>4</v>
      </c>
      <c r="L33" s="64">
        <f t="shared" si="11"/>
        <v>100</v>
      </c>
      <c r="M33" s="78">
        <f t="shared" si="12"/>
        <v>180</v>
      </c>
      <c r="N33" s="74">
        <f t="shared" si="13"/>
        <v>40</v>
      </c>
    </row>
    <row r="34" spans="1:14" s="10" customFormat="1" ht="14.4" x14ac:dyDescent="0.3">
      <c r="B34" s="35"/>
      <c r="C34" s="33"/>
      <c r="D34" s="26"/>
      <c r="E34" s="26"/>
      <c r="F34" s="13"/>
      <c r="G34" s="11"/>
      <c r="I34" s="35"/>
      <c r="J34" s="12"/>
      <c r="L34" s="66"/>
      <c r="M34" s="80"/>
    </row>
    <row r="35" spans="1:14" s="7" customFormat="1" ht="18" x14ac:dyDescent="0.35">
      <c r="B35" s="27"/>
      <c r="C35" s="32"/>
      <c r="D35" s="27"/>
      <c r="E35" s="39"/>
      <c r="F35" s="9"/>
      <c r="I35" s="27">
        <f>SUM(I24:I33)</f>
        <v>32</v>
      </c>
      <c r="J35" s="67">
        <f>SUM(J24:J33)</f>
        <v>1495</v>
      </c>
      <c r="K35" s="7">
        <f>SUM(K24:K33)</f>
        <v>32</v>
      </c>
      <c r="L35" s="65">
        <f>SUM(L24:L33)</f>
        <v>1175</v>
      </c>
      <c r="M35" s="79">
        <f>SUM(M24:M33)</f>
        <v>2155</v>
      </c>
    </row>
    <row r="36" spans="1:14" x14ac:dyDescent="0.4">
      <c r="M36" s="78"/>
    </row>
    <row r="37" spans="1:14" x14ac:dyDescent="0.4">
      <c r="L37" s="9"/>
      <c r="M37" s="78"/>
    </row>
    <row r="38" spans="1:14" s="7" customFormat="1" ht="18" x14ac:dyDescent="0.35">
      <c r="B38" s="27"/>
      <c r="C38" s="32"/>
      <c r="D38" s="27"/>
      <c r="E38" s="27"/>
      <c r="F38" s="9"/>
      <c r="I38" s="27" t="s">
        <v>34</v>
      </c>
      <c r="J38" s="58">
        <f>SUM(J21)+J7+J35</f>
        <v>5120</v>
      </c>
      <c r="K38" s="81" t="s">
        <v>31</v>
      </c>
      <c r="L38" s="65">
        <f>SUM(L35,L21,L7)</f>
        <v>4095</v>
      </c>
      <c r="M38" s="79">
        <f>SUM(M35,M21,M7)</f>
        <v>6980</v>
      </c>
    </row>
    <row r="39" spans="1:14" s="7" customFormat="1" ht="18" x14ac:dyDescent="0.35">
      <c r="B39" s="27"/>
      <c r="C39" s="32"/>
      <c r="D39" s="27"/>
      <c r="E39" s="27"/>
      <c r="F39" s="9"/>
      <c r="I39" s="27" t="s">
        <v>16</v>
      </c>
      <c r="J39" s="71">
        <f>SUM(I43)*J43</f>
        <v>2990</v>
      </c>
      <c r="L39" s="9"/>
      <c r="M39" s="9"/>
    </row>
    <row r="40" spans="1:14" s="2" customFormat="1" ht="18" x14ac:dyDescent="0.35">
      <c r="B40" s="29"/>
      <c r="C40" s="34"/>
      <c r="D40" s="34"/>
      <c r="E40" s="34"/>
      <c r="F40" s="6"/>
      <c r="I40" s="27" t="s">
        <v>35</v>
      </c>
      <c r="J40" s="8">
        <f>SUM(J38)-J39</f>
        <v>2130</v>
      </c>
      <c r="L40" s="6"/>
      <c r="M40" s="6"/>
    </row>
    <row r="41" spans="1:14" x14ac:dyDescent="0.4">
      <c r="A41" s="86"/>
      <c r="B41" s="87"/>
      <c r="C41" s="88"/>
      <c r="D41" s="87"/>
      <c r="E41" s="87"/>
      <c r="F41" s="89"/>
    </row>
    <row r="42" spans="1:14" ht="18" x14ac:dyDescent="0.35">
      <c r="A42" s="86"/>
      <c r="B42" s="87"/>
      <c r="C42" s="88"/>
      <c r="D42" s="87"/>
      <c r="E42" s="90"/>
      <c r="F42" s="89"/>
      <c r="H42" s="68" t="s">
        <v>29</v>
      </c>
      <c r="I42" s="69" t="s">
        <v>26</v>
      </c>
      <c r="J42" s="68" t="s">
        <v>27</v>
      </c>
      <c r="K42" s="68" t="s">
        <v>55</v>
      </c>
    </row>
    <row r="43" spans="1:14" ht="18" x14ac:dyDescent="0.35">
      <c r="A43" s="86"/>
      <c r="B43" s="87"/>
      <c r="C43" s="88"/>
      <c r="D43" s="87"/>
      <c r="E43" s="90"/>
      <c r="F43" s="89"/>
      <c r="H43" s="70" t="s">
        <v>28</v>
      </c>
      <c r="I43" s="82">
        <f>K7+K21</f>
        <v>46</v>
      </c>
      <c r="J43" s="83">
        <v>65</v>
      </c>
      <c r="K43" s="84">
        <f>SUM(I43)*J43</f>
        <v>2990</v>
      </c>
    </row>
    <row r="44" spans="1:14" ht="14.4" x14ac:dyDescent="0.3">
      <c r="A44" s="86"/>
      <c r="B44" s="87"/>
      <c r="C44" s="88"/>
      <c r="D44" s="87"/>
      <c r="E44" s="90"/>
      <c r="F44" s="89"/>
      <c r="I44" s="28"/>
      <c r="J44" s="30"/>
      <c r="K44" s="3"/>
    </row>
    <row r="45" spans="1:14" x14ac:dyDescent="0.4">
      <c r="A45" s="86"/>
      <c r="B45" s="87"/>
      <c r="C45" s="88"/>
      <c r="D45" s="87"/>
      <c r="E45" s="90"/>
      <c r="F45" s="89"/>
    </row>
    <row r="46" spans="1:14" x14ac:dyDescent="0.4">
      <c r="A46" s="91"/>
      <c r="B46" s="92"/>
      <c r="C46" s="88"/>
      <c r="D46" s="87"/>
      <c r="E46" s="87"/>
      <c r="F46" s="89"/>
    </row>
  </sheetData>
  <sheetProtection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6E976-BB50-46A0-80A2-0277FFD5B8D1}">
  <dimension ref="A1:I31"/>
  <sheetViews>
    <sheetView workbookViewId="0">
      <selection activeCell="F11" sqref="F11"/>
    </sheetView>
  </sheetViews>
  <sheetFormatPr defaultRowHeight="14.4" x14ac:dyDescent="0.3"/>
  <cols>
    <col min="1" max="1" width="26.44140625" style="28" customWidth="1"/>
    <col min="2" max="2" width="32.44140625" style="30" customWidth="1"/>
    <col min="3" max="3" width="9.77734375" style="28" bestFit="1" customWidth="1"/>
    <col min="5" max="5" width="11.44140625" style="28" customWidth="1"/>
    <col min="6" max="6" width="14.88671875" customWidth="1"/>
    <col min="7" max="7" width="10.33203125" bestFit="1" customWidth="1"/>
    <col min="9" max="9" width="14.44140625" bestFit="1" customWidth="1"/>
  </cols>
  <sheetData>
    <row r="1" spans="1:9" ht="55.2" customHeight="1" x14ac:dyDescent="0.45">
      <c r="A1" s="46" t="s">
        <v>46</v>
      </c>
      <c r="C1" s="48"/>
    </row>
    <row r="2" spans="1:9" s="23" customFormat="1" ht="15.6" x14ac:dyDescent="0.3">
      <c r="A2" s="42" t="s">
        <v>38</v>
      </c>
      <c r="B2" s="41"/>
      <c r="C2" s="42"/>
      <c r="E2" s="42" t="s">
        <v>34</v>
      </c>
      <c r="F2" s="4">
        <f>SATURDAY!J40+' SUNDAY '!J40+SATURDAY!F46</f>
        <v>4260</v>
      </c>
      <c r="I2" s="14"/>
    </row>
    <row r="3" spans="1:9" s="23" customFormat="1" ht="15.6" x14ac:dyDescent="0.3">
      <c r="A3" s="42" t="s">
        <v>39</v>
      </c>
      <c r="B3" s="41"/>
      <c r="C3" s="42"/>
      <c r="E3" s="42" t="s">
        <v>70</v>
      </c>
      <c r="F3" s="43">
        <f>SUM(B2:B16)</f>
        <v>0</v>
      </c>
      <c r="I3" s="43"/>
    </row>
    <row r="4" spans="1:9" s="23" customFormat="1" ht="15.6" x14ac:dyDescent="0.3">
      <c r="A4" s="42" t="s">
        <v>42</v>
      </c>
      <c r="B4" s="41"/>
      <c r="C4" s="42"/>
      <c r="E4" s="47" t="s">
        <v>49</v>
      </c>
      <c r="F4" s="44">
        <f>F2-F3</f>
        <v>4260</v>
      </c>
      <c r="I4" s="44"/>
    </row>
    <row r="5" spans="1:9" s="23" customFormat="1" ht="15.6" x14ac:dyDescent="0.3">
      <c r="A5" s="42" t="s">
        <v>40</v>
      </c>
      <c r="B5" s="41"/>
      <c r="C5" s="42"/>
      <c r="E5" s="42"/>
    </row>
    <row r="6" spans="1:9" s="23" customFormat="1" ht="15.6" x14ac:dyDescent="0.3">
      <c r="A6" s="42" t="s">
        <v>41</v>
      </c>
      <c r="B6" s="41"/>
      <c r="C6" s="42"/>
      <c r="E6" s="42"/>
    </row>
    <row r="7" spans="1:9" s="23" customFormat="1" ht="15.6" x14ac:dyDescent="0.3">
      <c r="A7" s="42" t="s">
        <v>43</v>
      </c>
      <c r="B7" s="41"/>
      <c r="C7" s="42"/>
      <c r="E7" s="42"/>
    </row>
    <row r="8" spans="1:9" s="23" customFormat="1" ht="15.6" x14ac:dyDescent="0.3">
      <c r="A8" s="42" t="s">
        <v>44</v>
      </c>
      <c r="B8" s="41"/>
      <c r="C8" s="42"/>
      <c r="E8" s="42"/>
    </row>
    <row r="9" spans="1:9" s="23" customFormat="1" ht="15.6" x14ac:dyDescent="0.3">
      <c r="A9" s="42" t="s">
        <v>45</v>
      </c>
      <c r="B9" s="41"/>
      <c r="C9" s="42"/>
      <c r="E9" s="42"/>
    </row>
    <row r="10" spans="1:9" s="23" customFormat="1" ht="15.6" x14ac:dyDescent="0.3">
      <c r="A10" s="42" t="s">
        <v>63</v>
      </c>
      <c r="B10" s="41"/>
      <c r="C10" s="42"/>
      <c r="E10" s="42"/>
    </row>
    <row r="11" spans="1:9" s="23" customFormat="1" ht="15.6" x14ac:dyDescent="0.3">
      <c r="A11" s="42" t="s">
        <v>47</v>
      </c>
      <c r="B11" s="41"/>
      <c r="C11" s="42"/>
      <c r="E11" s="42"/>
    </row>
    <row r="12" spans="1:9" s="23" customFormat="1" ht="15.6" x14ac:dyDescent="0.3">
      <c r="A12" s="42" t="s">
        <v>48</v>
      </c>
      <c r="B12" s="41"/>
      <c r="C12" s="42"/>
      <c r="E12" s="42"/>
    </row>
    <row r="13" spans="1:9" s="23" customFormat="1" ht="15.6" x14ac:dyDescent="0.3">
      <c r="A13" s="42"/>
      <c r="B13" s="41"/>
      <c r="C13" s="42"/>
      <c r="E13" s="42"/>
    </row>
    <row r="14" spans="1:9" s="23" customFormat="1" ht="15.6" x14ac:dyDescent="0.3">
      <c r="A14" s="42"/>
      <c r="B14" s="41"/>
      <c r="C14" s="42"/>
      <c r="E14" s="42"/>
    </row>
    <row r="15" spans="1:9" s="23" customFormat="1" ht="15.6" x14ac:dyDescent="0.3">
      <c r="B15" s="41"/>
      <c r="C15" s="42"/>
      <c r="E15" s="42"/>
    </row>
    <row r="16" spans="1:9" s="23" customFormat="1" ht="18" x14ac:dyDescent="0.35">
      <c r="B16" s="41"/>
      <c r="C16" s="42"/>
      <c r="E16" s="42"/>
      <c r="F16" s="93" t="s">
        <v>29</v>
      </c>
      <c r="G16" s="94" t="s">
        <v>26</v>
      </c>
      <c r="H16" s="93" t="s">
        <v>27</v>
      </c>
      <c r="I16" s="93" t="s">
        <v>30</v>
      </c>
    </row>
    <row r="17" spans="1:9" s="23" customFormat="1" ht="15.6" x14ac:dyDescent="0.3">
      <c r="A17" s="42"/>
      <c r="B17" s="41"/>
      <c r="C17" s="42"/>
      <c r="E17" s="42"/>
      <c r="F17" s="95" t="s">
        <v>28</v>
      </c>
      <c r="G17" s="96">
        <f>SATURDAY!K23+' SUNDAY '!K23</f>
        <v>92</v>
      </c>
      <c r="H17" s="97">
        <v>50</v>
      </c>
      <c r="I17" s="98">
        <f>SUM(G17)*H17</f>
        <v>4600</v>
      </c>
    </row>
    <row r="18" spans="1:9" s="23" customFormat="1" ht="15.6" x14ac:dyDescent="0.3">
      <c r="A18" s="42"/>
      <c r="B18" s="41">
        <f>SUM(B2:B16)</f>
        <v>0</v>
      </c>
      <c r="C18" s="42"/>
      <c r="E18" s="42"/>
    </row>
    <row r="19" spans="1:9" s="23" customFormat="1" ht="15.6" x14ac:dyDescent="0.3">
      <c r="A19" s="42"/>
      <c r="B19" s="41"/>
      <c r="C19" s="42"/>
      <c r="E19" s="42"/>
    </row>
    <row r="20" spans="1:9" s="23" customFormat="1" ht="18" x14ac:dyDescent="0.35">
      <c r="A20" s="27" t="s">
        <v>33</v>
      </c>
      <c r="B20" s="27"/>
      <c r="C20" s="30"/>
      <c r="E20" s="42"/>
    </row>
    <row r="21" spans="1:9" s="23" customFormat="1" ht="15.6" x14ac:dyDescent="0.3">
      <c r="A21" s="42"/>
      <c r="B21" s="42"/>
      <c r="C21" s="41"/>
      <c r="E21" s="42"/>
    </row>
    <row r="22" spans="1:9" s="23" customFormat="1" ht="15.6" x14ac:dyDescent="0.3">
      <c r="A22" s="42"/>
      <c r="B22" s="42"/>
      <c r="C22" s="41"/>
      <c r="E22" s="42"/>
    </row>
    <row r="23" spans="1:9" s="23" customFormat="1" ht="15.6" x14ac:dyDescent="0.3">
      <c r="A23" s="42"/>
      <c r="B23" s="42"/>
      <c r="C23" s="41"/>
      <c r="E23" s="42"/>
    </row>
    <row r="24" spans="1:9" s="23" customFormat="1" ht="15.6" x14ac:dyDescent="0.3">
      <c r="A24" s="42"/>
      <c r="B24" s="42"/>
      <c r="C24" s="41"/>
      <c r="E24" s="42"/>
    </row>
    <row r="25" spans="1:9" s="23" customFormat="1" ht="15.6" x14ac:dyDescent="0.3">
      <c r="A25" s="42"/>
      <c r="B25" s="41"/>
      <c r="C25" s="42"/>
      <c r="E25" s="42"/>
    </row>
    <row r="26" spans="1:9" ht="15.6" x14ac:dyDescent="0.3">
      <c r="C26" s="99"/>
    </row>
    <row r="31" spans="1:9" ht="15.6" x14ac:dyDescent="0.3">
      <c r="B31" s="41">
        <f ca="1">SUM(B21:B31)</f>
        <v>0</v>
      </c>
      <c r="C31" s="30"/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SATURDAY</vt:lpstr>
      <vt:lpstr> SUNDAY </vt:lpstr>
      <vt:lpstr>INCOME-EXPENSES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Obleman</dc:creator>
  <cp:lastModifiedBy>Jaime Obleman</cp:lastModifiedBy>
  <dcterms:created xsi:type="dcterms:W3CDTF">2022-02-12T15:44:14Z</dcterms:created>
  <dcterms:modified xsi:type="dcterms:W3CDTF">2022-12-12T01:48:31Z</dcterms:modified>
</cp:coreProperties>
</file>